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376" tabRatio="718"/>
  </bookViews>
  <sheets>
    <sheet name="調査票入力" sheetId="1" r:id="rId1"/>
    <sheet name="安心カード（急変時・災害時対応版）" sheetId="5" r:id="rId2"/>
    <sheet name="作成支援報告書" sheetId="4" r:id="rId3"/>
  </sheets>
  <definedNames>
    <definedName name="_xlnm.Print_Area" localSheetId="1">'安心カード（急変時・災害時対応版）'!$A:$AV</definedName>
    <definedName name="_xlnm.Print_Area" localSheetId="2">作成支援報告書!$A$1:$X$39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5" l="1"/>
  <c r="S36" i="4" l="1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5" i="4"/>
  <c r="S16" i="4"/>
  <c r="L38" i="5" l="1"/>
  <c r="AE37" i="5"/>
  <c r="R37" i="5"/>
  <c r="J36" i="5"/>
  <c r="AV38" i="5" s="1"/>
  <c r="K37" i="5" l="1"/>
  <c r="U37" i="5"/>
  <c r="AH37" i="5"/>
  <c r="X37" i="5"/>
  <c r="K38" i="5"/>
  <c r="J13" i="5" l="1"/>
  <c r="Q10" i="5"/>
  <c r="Q8" i="5"/>
  <c r="AD6" i="5"/>
  <c r="AF5" i="5"/>
  <c r="I6" i="5"/>
  <c r="J15" i="5"/>
  <c r="AG13" i="5"/>
  <c r="AG15" i="5"/>
  <c r="N17" i="5"/>
  <c r="J18" i="5"/>
  <c r="I21" i="5"/>
  <c r="Q25" i="5"/>
  <c r="AB25" i="5"/>
  <c r="Q26" i="5"/>
  <c r="Q27" i="5"/>
  <c r="L28" i="5"/>
  <c r="AF28" i="5"/>
  <c r="I29" i="5"/>
  <c r="N29" i="5"/>
  <c r="I30" i="5"/>
  <c r="AV29" i="5" s="1"/>
  <c r="N36" i="5"/>
  <c r="L39" i="5"/>
  <c r="AF39" i="5"/>
  <c r="L40" i="5"/>
  <c r="N41" i="5"/>
  <c r="AH41" i="5"/>
  <c r="L42" i="5"/>
  <c r="AF42" i="5"/>
  <c r="L43" i="5"/>
  <c r="N44" i="5"/>
  <c r="AH44" i="5"/>
  <c r="N47" i="5"/>
  <c r="AG47" i="5"/>
  <c r="N48" i="5"/>
  <c r="AG48" i="5"/>
  <c r="M49" i="5"/>
  <c r="AG49" i="5"/>
  <c r="M50" i="5"/>
  <c r="AG50" i="5"/>
  <c r="J52" i="5"/>
  <c r="J53" i="5"/>
  <c r="P53" i="5"/>
  <c r="Y53" i="5"/>
  <c r="J54" i="5"/>
  <c r="J55" i="5"/>
  <c r="X55" i="5"/>
  <c r="AF55" i="5"/>
  <c r="AL55" i="5"/>
  <c r="J56" i="5"/>
  <c r="T57" i="5"/>
  <c r="J57" i="5"/>
  <c r="N64" i="5"/>
  <c r="U64" i="5"/>
  <c r="N65" i="5"/>
  <c r="U65" i="5"/>
  <c r="N66" i="5"/>
  <c r="U66" i="5"/>
  <c r="N67" i="5"/>
  <c r="U67" i="5"/>
  <c r="N68" i="5"/>
  <c r="U68" i="5"/>
  <c r="N69" i="5"/>
  <c r="U69" i="5"/>
  <c r="N70" i="5"/>
  <c r="U70" i="5"/>
  <c r="N71" i="5"/>
  <c r="J73" i="5"/>
  <c r="J76" i="5"/>
  <c r="J80" i="5"/>
  <c r="J81" i="5"/>
  <c r="J82" i="5"/>
  <c r="N85" i="5"/>
  <c r="Z85" i="5"/>
  <c r="AK85" i="5"/>
  <c r="Z86" i="5"/>
  <c r="N86" i="5"/>
  <c r="AK86" i="5"/>
  <c r="N88" i="5"/>
  <c r="Z88" i="5"/>
  <c r="AK88" i="5"/>
  <c r="N89" i="5"/>
  <c r="Z89" i="5"/>
  <c r="AK89" i="5"/>
  <c r="J92" i="5"/>
  <c r="J93" i="5"/>
  <c r="R93" i="5"/>
  <c r="J94" i="5"/>
  <c r="J98" i="5"/>
  <c r="T25" i="5" l="1"/>
  <c r="AV25" i="5"/>
  <c r="M29" i="5"/>
  <c r="F41" i="1" l="1"/>
  <c r="F40" i="1" l="1"/>
  <c r="F39" i="1"/>
  <c r="F38" i="1"/>
  <c r="J16" i="4" l="1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15" i="4"/>
  <c r="F37" i="1" l="1"/>
  <c r="F36" i="1"/>
  <c r="F35" i="1"/>
  <c r="F34" i="1"/>
  <c r="F33" i="1"/>
  <c r="F32" i="1" l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AN6" i="5" l="1"/>
  <c r="I5" i="5"/>
  <c r="AO3" i="5" l="1"/>
</calcChain>
</file>

<file path=xl/comments1.xml><?xml version="1.0" encoding="utf-8"?>
<comments xmlns="http://schemas.openxmlformats.org/spreadsheetml/2006/main">
  <authors>
    <author>作成者</author>
  </authors>
  <commentList>
    <comment ref="D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文字化けしている文字は修正してください。</t>
        </r>
      </text>
    </comment>
    <comment ref="O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「長崎市」は省略</t>
        </r>
      </text>
    </comment>
    <comment ref="P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「小学校」は省略
学校名のみ入力</t>
        </r>
      </text>
    </comment>
    <comment ref="CE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・「居宅介護支援事業所」等の入力は省略し、必要な情報のみ入力。</t>
        </r>
      </text>
    </comment>
    <comment ref="CU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「自治会」の文言まで入力</t>
        </r>
      </text>
    </comment>
    <comment ref="FL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回答内容に関してお尋ねさせていただく場合がありますので、氏名と電話番号の入力をお願いします。</t>
        </r>
      </text>
    </comment>
  </commentList>
</comments>
</file>

<file path=xl/sharedStrings.xml><?xml version="1.0" encoding="utf-8"?>
<sst xmlns="http://schemas.openxmlformats.org/spreadsheetml/2006/main" count="461" uniqueCount="402">
  <si>
    <t>アレルギー</t>
    <phoneticPr fontId="5"/>
  </si>
  <si>
    <t>所有形態</t>
    <rPh sb="0" eb="2">
      <t>ショユウ</t>
    </rPh>
    <rPh sb="2" eb="4">
      <t>ケイタイ</t>
    </rPh>
    <phoneticPr fontId="5"/>
  </si>
  <si>
    <t>車横付け</t>
    <rPh sb="0" eb="1">
      <t>クルマ</t>
    </rPh>
    <rPh sb="1" eb="3">
      <t>ヨコヅ</t>
    </rPh>
    <phoneticPr fontId="5"/>
  </si>
  <si>
    <t>介助人員</t>
    <rPh sb="0" eb="2">
      <t>カイジョ</t>
    </rPh>
    <rPh sb="2" eb="4">
      <t>ジンイン</t>
    </rPh>
    <phoneticPr fontId="5"/>
  </si>
  <si>
    <t>避難経路における危険箇所</t>
    <rPh sb="0" eb="2">
      <t>ヒナン</t>
    </rPh>
    <rPh sb="2" eb="4">
      <t>ケイロ</t>
    </rPh>
    <rPh sb="8" eb="10">
      <t>キケン</t>
    </rPh>
    <rPh sb="10" eb="12">
      <t>カショ</t>
    </rPh>
    <phoneticPr fontId="5"/>
  </si>
  <si>
    <t>番号</t>
    <rPh sb="0" eb="2">
      <t>バンゴウ</t>
    </rPh>
    <phoneticPr fontId="5"/>
  </si>
  <si>
    <t>記入日</t>
    <rPh sb="0" eb="2">
      <t>キニュウ</t>
    </rPh>
    <rPh sb="2" eb="3">
      <t>ビ</t>
    </rPh>
    <phoneticPr fontId="5"/>
  </si>
  <si>
    <t>その他</t>
    <rPh sb="2" eb="3">
      <t>タ</t>
    </rPh>
    <phoneticPr fontId="5"/>
  </si>
  <si>
    <t>氏名</t>
    <rPh sb="0" eb="2">
      <t>シメイ</t>
    </rPh>
    <phoneticPr fontId="5"/>
  </si>
  <si>
    <t>生年月日
（例：S20.1.1）</t>
    <rPh sb="0" eb="2">
      <t>セイネン</t>
    </rPh>
    <rPh sb="2" eb="4">
      <t>ガッピ</t>
    </rPh>
    <rPh sb="6" eb="7">
      <t>レイ</t>
    </rPh>
    <phoneticPr fontId="5"/>
  </si>
  <si>
    <t>年齢</t>
    <rPh sb="0" eb="2">
      <t>ネンレイ</t>
    </rPh>
    <phoneticPr fontId="5"/>
  </si>
  <si>
    <t>性別</t>
    <rPh sb="0" eb="2">
      <t>セイベツ</t>
    </rPh>
    <phoneticPr fontId="5"/>
  </si>
  <si>
    <t>介護保険被保険者番号</t>
    <rPh sb="0" eb="2">
      <t>カイゴ</t>
    </rPh>
    <rPh sb="2" eb="4">
      <t>ホケン</t>
    </rPh>
    <rPh sb="4" eb="8">
      <t>ヒホケンシャ</t>
    </rPh>
    <rPh sb="8" eb="10">
      <t>バンゴウ</t>
    </rPh>
    <phoneticPr fontId="5"/>
  </si>
  <si>
    <t>電話番号</t>
    <rPh sb="0" eb="2">
      <t>デンワ</t>
    </rPh>
    <rPh sb="2" eb="4">
      <t>バンゴウ</t>
    </rPh>
    <phoneticPr fontId="5"/>
  </si>
  <si>
    <t>携帯番号</t>
    <rPh sb="0" eb="2">
      <t>ケイタイ</t>
    </rPh>
    <rPh sb="2" eb="4">
      <t>バンゴウ</t>
    </rPh>
    <phoneticPr fontId="5"/>
  </si>
  <si>
    <t>ファックス番号</t>
    <rPh sb="5" eb="7">
      <t>バンゴウ</t>
    </rPh>
    <phoneticPr fontId="5"/>
  </si>
  <si>
    <t>メールアドレス</t>
    <phoneticPr fontId="5"/>
  </si>
  <si>
    <t>住所</t>
    <rPh sb="0" eb="2">
      <t>ジュウショ</t>
    </rPh>
    <phoneticPr fontId="5"/>
  </si>
  <si>
    <t>小学校区</t>
    <rPh sb="0" eb="3">
      <t>ショウガッコウ</t>
    </rPh>
    <rPh sb="3" eb="4">
      <t>ク</t>
    </rPh>
    <phoneticPr fontId="5"/>
  </si>
  <si>
    <t>該当なし</t>
    <rPh sb="0" eb="2">
      <t>ガイトウ</t>
    </rPh>
    <phoneticPr fontId="5"/>
  </si>
  <si>
    <t>高血圧</t>
    <rPh sb="0" eb="3">
      <t>コウケツアツ</t>
    </rPh>
    <phoneticPr fontId="5"/>
  </si>
  <si>
    <t>脳血管疾患</t>
    <rPh sb="0" eb="1">
      <t>ノウ</t>
    </rPh>
    <rPh sb="1" eb="3">
      <t>ケッカン</t>
    </rPh>
    <rPh sb="3" eb="5">
      <t>シッカン</t>
    </rPh>
    <phoneticPr fontId="5"/>
  </si>
  <si>
    <t>心臓病</t>
    <rPh sb="0" eb="3">
      <t>シンゾウビョウ</t>
    </rPh>
    <phoneticPr fontId="5"/>
  </si>
  <si>
    <t>高脂血症</t>
    <rPh sb="0" eb="4">
      <t>コウシケツショウ</t>
    </rPh>
    <phoneticPr fontId="5"/>
  </si>
  <si>
    <t>糖尿病</t>
    <rPh sb="0" eb="3">
      <t>トウニョウビョウ</t>
    </rPh>
    <phoneticPr fontId="5"/>
  </si>
  <si>
    <t>肺炎</t>
    <rPh sb="0" eb="2">
      <t>ハイエン</t>
    </rPh>
    <phoneticPr fontId="5"/>
  </si>
  <si>
    <t>肺気腫</t>
    <rPh sb="0" eb="3">
      <t>ハイキシュ</t>
    </rPh>
    <phoneticPr fontId="5"/>
  </si>
  <si>
    <t>喘息</t>
    <rPh sb="0" eb="2">
      <t>ゼンソク</t>
    </rPh>
    <phoneticPr fontId="5"/>
  </si>
  <si>
    <t>骨粗鬆症</t>
    <rPh sb="0" eb="4">
      <t>コツソショウショウ</t>
    </rPh>
    <phoneticPr fontId="5"/>
  </si>
  <si>
    <t>骨折</t>
    <rPh sb="0" eb="2">
      <t>コッセツ</t>
    </rPh>
    <phoneticPr fontId="5"/>
  </si>
  <si>
    <t>関節疾患(リウマチ等)</t>
    <rPh sb="0" eb="2">
      <t>カンセツ</t>
    </rPh>
    <rPh sb="2" eb="4">
      <t>シッカン</t>
    </rPh>
    <rPh sb="9" eb="10">
      <t>トウ</t>
    </rPh>
    <phoneticPr fontId="5"/>
  </si>
  <si>
    <t>認知症</t>
    <rPh sb="0" eb="3">
      <t>ニンチショウ</t>
    </rPh>
    <phoneticPr fontId="5"/>
  </si>
  <si>
    <t>痛みの有無</t>
    <rPh sb="0" eb="1">
      <t>イタ</t>
    </rPh>
    <rPh sb="3" eb="5">
      <t>ウム</t>
    </rPh>
    <phoneticPr fontId="5"/>
  </si>
  <si>
    <t>もの忘れの有無</t>
    <rPh sb="2" eb="3">
      <t>ワス</t>
    </rPh>
    <rPh sb="5" eb="7">
      <t>ウム</t>
    </rPh>
    <phoneticPr fontId="5"/>
  </si>
  <si>
    <t>気持ちの落ち込み</t>
    <rPh sb="0" eb="2">
      <t>キモ</t>
    </rPh>
    <rPh sb="4" eb="5">
      <t>オ</t>
    </rPh>
    <rPh sb="6" eb="7">
      <t>コ</t>
    </rPh>
    <phoneticPr fontId="5"/>
  </si>
  <si>
    <t>杖使用</t>
    <rPh sb="0" eb="1">
      <t>ツエ</t>
    </rPh>
    <rPh sb="1" eb="3">
      <t>シヨウ</t>
    </rPh>
    <phoneticPr fontId="5"/>
  </si>
  <si>
    <t>補装具使用</t>
    <rPh sb="0" eb="3">
      <t>ホソウグ</t>
    </rPh>
    <rPh sb="3" eb="5">
      <t>シヨウ</t>
    </rPh>
    <phoneticPr fontId="5"/>
  </si>
  <si>
    <t>歩行器使用</t>
    <rPh sb="0" eb="2">
      <t>ホコウ</t>
    </rPh>
    <rPh sb="2" eb="3">
      <t>キ</t>
    </rPh>
    <rPh sb="3" eb="5">
      <t>シヨウ</t>
    </rPh>
    <phoneticPr fontId="5"/>
  </si>
  <si>
    <t>車いす使用</t>
    <rPh sb="0" eb="1">
      <t>クルマ</t>
    </rPh>
    <rPh sb="3" eb="5">
      <t>シヨウ</t>
    </rPh>
    <phoneticPr fontId="5"/>
  </si>
  <si>
    <t>おむつ使用</t>
    <rPh sb="3" eb="5">
      <t>シヨウ</t>
    </rPh>
    <phoneticPr fontId="5"/>
  </si>
  <si>
    <t>寝たきり</t>
    <rPh sb="0" eb="1">
      <t>ネ</t>
    </rPh>
    <phoneticPr fontId="5"/>
  </si>
  <si>
    <t>聴覚障害(難聴 重度)</t>
    <rPh sb="0" eb="2">
      <t>チョウカク</t>
    </rPh>
    <rPh sb="2" eb="4">
      <t>ショウガイ</t>
    </rPh>
    <rPh sb="5" eb="7">
      <t>ナンチョウ</t>
    </rPh>
    <rPh sb="8" eb="10">
      <t>ジュウド</t>
    </rPh>
    <phoneticPr fontId="5"/>
  </si>
  <si>
    <t>手話</t>
    <rPh sb="0" eb="2">
      <t>シュワ</t>
    </rPh>
    <phoneticPr fontId="5"/>
  </si>
  <si>
    <t>筆談</t>
    <rPh sb="0" eb="2">
      <t>ヒツダン</t>
    </rPh>
    <phoneticPr fontId="5"/>
  </si>
  <si>
    <t>補聴器使用</t>
    <rPh sb="0" eb="3">
      <t>ホチョウキ</t>
    </rPh>
    <rPh sb="3" eb="5">
      <t>シヨウ</t>
    </rPh>
    <phoneticPr fontId="5"/>
  </si>
  <si>
    <t>発語障害(重度)</t>
    <rPh sb="0" eb="2">
      <t>ハツゴ</t>
    </rPh>
    <rPh sb="2" eb="4">
      <t>ショウガイ</t>
    </rPh>
    <rPh sb="5" eb="7">
      <t>ジュウド</t>
    </rPh>
    <phoneticPr fontId="5"/>
  </si>
  <si>
    <t>視覚障害(重度)</t>
    <rPh sb="0" eb="2">
      <t>シカク</t>
    </rPh>
    <rPh sb="2" eb="4">
      <t>ショウガイ</t>
    </rPh>
    <rPh sb="5" eb="7">
      <t>ジュウド</t>
    </rPh>
    <phoneticPr fontId="5"/>
  </si>
  <si>
    <t>点字</t>
    <rPh sb="0" eb="2">
      <t>テンジ</t>
    </rPh>
    <phoneticPr fontId="5"/>
  </si>
  <si>
    <t>独居、同居</t>
    <rPh sb="0" eb="2">
      <t>ドッキョ</t>
    </rPh>
    <rPh sb="3" eb="5">
      <t>ドウキョ</t>
    </rPh>
    <phoneticPr fontId="5"/>
  </si>
  <si>
    <t>高齢者のみの世帯</t>
    <rPh sb="0" eb="3">
      <t>コウレイシャ</t>
    </rPh>
    <rPh sb="6" eb="8">
      <t>セタイ</t>
    </rPh>
    <phoneticPr fontId="5"/>
  </si>
  <si>
    <t>あなた以外に</t>
    <rPh sb="3" eb="5">
      <t>イガイ</t>
    </rPh>
    <phoneticPr fontId="5"/>
  </si>
  <si>
    <t>配偶者</t>
    <rPh sb="0" eb="3">
      <t>ハイグウシャ</t>
    </rPh>
    <phoneticPr fontId="5"/>
  </si>
  <si>
    <t>子</t>
    <rPh sb="0" eb="1">
      <t>コ</t>
    </rPh>
    <phoneticPr fontId="5"/>
  </si>
  <si>
    <t>子の配偶者</t>
    <rPh sb="0" eb="1">
      <t>コ</t>
    </rPh>
    <rPh sb="2" eb="5">
      <t>ハイグウシャ</t>
    </rPh>
    <phoneticPr fontId="5"/>
  </si>
  <si>
    <t>孫</t>
    <rPh sb="0" eb="1">
      <t>マゴ</t>
    </rPh>
    <phoneticPr fontId="5"/>
  </si>
  <si>
    <t>きょうだい</t>
    <phoneticPr fontId="5"/>
  </si>
  <si>
    <t>緊急連絡先(第1番目)氏名</t>
    <rPh sb="0" eb="2">
      <t>キンキュウ</t>
    </rPh>
    <rPh sb="2" eb="5">
      <t>レンラクサキ</t>
    </rPh>
    <rPh sb="6" eb="7">
      <t>ダイ</t>
    </rPh>
    <rPh sb="8" eb="10">
      <t>バンメ</t>
    </rPh>
    <rPh sb="11" eb="13">
      <t>シメイ</t>
    </rPh>
    <phoneticPr fontId="5"/>
  </si>
  <si>
    <t>緊急連絡先(第1番目)続柄</t>
    <rPh sb="11" eb="13">
      <t>ゾクガラ</t>
    </rPh>
    <phoneticPr fontId="5"/>
  </si>
  <si>
    <t>緊急連絡先(第1番目)住所</t>
    <rPh sb="11" eb="13">
      <t>ジュウショ</t>
    </rPh>
    <phoneticPr fontId="5"/>
  </si>
  <si>
    <t>緊急連絡先(第1番目)電話番号</t>
    <rPh sb="11" eb="13">
      <t>デンワ</t>
    </rPh>
    <rPh sb="13" eb="15">
      <t>バンゴウ</t>
    </rPh>
    <phoneticPr fontId="5"/>
  </si>
  <si>
    <t>緊急連絡先(第1番目)携帯番号</t>
    <rPh sb="11" eb="13">
      <t>ケイタイ</t>
    </rPh>
    <rPh sb="13" eb="15">
      <t>バンゴウ</t>
    </rPh>
    <phoneticPr fontId="5"/>
  </si>
  <si>
    <t>緊急連絡先(第2番目)氏名</t>
    <rPh sb="11" eb="13">
      <t>シメイ</t>
    </rPh>
    <phoneticPr fontId="5"/>
  </si>
  <si>
    <t>緊急連絡先(第2番目)続柄</t>
    <rPh sb="11" eb="13">
      <t>ゾクガラ</t>
    </rPh>
    <phoneticPr fontId="5"/>
  </si>
  <si>
    <t>緊急連絡先(第2番目)住所</t>
    <rPh sb="11" eb="13">
      <t>ジュウショ</t>
    </rPh>
    <phoneticPr fontId="5"/>
  </si>
  <si>
    <t>緊急連絡先(第2番目)電話番号</t>
    <rPh sb="11" eb="13">
      <t>デンワ</t>
    </rPh>
    <rPh sb="13" eb="15">
      <t>バンゴウ</t>
    </rPh>
    <phoneticPr fontId="5"/>
  </si>
  <si>
    <t>緊急連絡先(第2番目)携帯番号</t>
    <rPh sb="11" eb="13">
      <t>ケイタイ</t>
    </rPh>
    <rPh sb="13" eb="15">
      <t>バンゴウ</t>
    </rPh>
    <phoneticPr fontId="5"/>
  </si>
  <si>
    <t>（かかりつけ医1）医療機関名</t>
    <rPh sb="6" eb="7">
      <t>イ</t>
    </rPh>
    <rPh sb="9" eb="11">
      <t>イリョウ</t>
    </rPh>
    <rPh sb="11" eb="13">
      <t>キカン</t>
    </rPh>
    <rPh sb="13" eb="14">
      <t>メイ</t>
    </rPh>
    <phoneticPr fontId="5"/>
  </si>
  <si>
    <t>（かかりつけ医1）電話番号</t>
    <rPh sb="9" eb="11">
      <t>デンワ</t>
    </rPh>
    <rPh sb="11" eb="13">
      <t>バンゴウ</t>
    </rPh>
    <phoneticPr fontId="5"/>
  </si>
  <si>
    <t>（かかりつけ医2）医療機関名</t>
    <rPh sb="9" eb="11">
      <t>イリョウ</t>
    </rPh>
    <rPh sb="11" eb="13">
      <t>キカン</t>
    </rPh>
    <rPh sb="13" eb="14">
      <t>メイ</t>
    </rPh>
    <phoneticPr fontId="5"/>
  </si>
  <si>
    <t>（かかりつけ医2）電話番号</t>
    <rPh sb="9" eb="11">
      <t>デンワ</t>
    </rPh>
    <rPh sb="11" eb="13">
      <t>バンゴウ</t>
    </rPh>
    <phoneticPr fontId="5"/>
  </si>
  <si>
    <t>（かかりつけ薬局）薬局名</t>
    <rPh sb="6" eb="8">
      <t>ヤッキョク</t>
    </rPh>
    <rPh sb="9" eb="11">
      <t>ヤッキョク</t>
    </rPh>
    <rPh sb="11" eb="12">
      <t>メイ</t>
    </rPh>
    <phoneticPr fontId="5"/>
  </si>
  <si>
    <t>（かかりつけ薬局）電話番号</t>
    <rPh sb="9" eb="11">
      <t>デンワ</t>
    </rPh>
    <rPh sb="11" eb="13">
      <t>バンゴウ</t>
    </rPh>
    <phoneticPr fontId="5"/>
  </si>
  <si>
    <t>(居宅介護支援事業所)事業所名</t>
    <rPh sb="1" eb="10">
      <t>キョタクカイゴシエンジギョウショ</t>
    </rPh>
    <rPh sb="11" eb="14">
      <t>ジギョウショ</t>
    </rPh>
    <rPh sb="14" eb="15">
      <t>メイ</t>
    </rPh>
    <phoneticPr fontId="5"/>
  </si>
  <si>
    <t>(居宅介護支援事業所)電話番号</t>
    <rPh sb="11" eb="13">
      <t>デンワ</t>
    </rPh>
    <rPh sb="13" eb="15">
      <t>バンゴウ</t>
    </rPh>
    <phoneticPr fontId="5"/>
  </si>
  <si>
    <t>木造、鉄筋</t>
    <rPh sb="0" eb="2">
      <t>モクゾウ</t>
    </rPh>
    <rPh sb="3" eb="5">
      <t>テッキン</t>
    </rPh>
    <phoneticPr fontId="5"/>
  </si>
  <si>
    <t>何階建て</t>
    <rPh sb="0" eb="3">
      <t>ナンカイダ</t>
    </rPh>
    <phoneticPr fontId="5"/>
  </si>
  <si>
    <t>何階か</t>
    <phoneticPr fontId="5"/>
  </si>
  <si>
    <t>エレベーター有無</t>
    <rPh sb="6" eb="8">
      <t>ウム</t>
    </rPh>
    <phoneticPr fontId="5"/>
  </si>
  <si>
    <t>階段数</t>
    <rPh sb="0" eb="2">
      <t>カイダン</t>
    </rPh>
    <rPh sb="2" eb="3">
      <t>スウ</t>
    </rPh>
    <phoneticPr fontId="5"/>
  </si>
  <si>
    <t>階段急、緩</t>
    <rPh sb="0" eb="2">
      <t>カイダン</t>
    </rPh>
    <rPh sb="2" eb="3">
      <t>キュウ</t>
    </rPh>
    <rPh sb="4" eb="5">
      <t>ユル</t>
    </rPh>
    <phoneticPr fontId="5"/>
  </si>
  <si>
    <t>自治会名</t>
    <rPh sb="0" eb="3">
      <t>ジチカイ</t>
    </rPh>
    <rPh sb="3" eb="4">
      <t>メイ</t>
    </rPh>
    <phoneticPr fontId="5"/>
  </si>
  <si>
    <t>自治会加入有無</t>
    <rPh sb="0" eb="2">
      <t>ジチ</t>
    </rPh>
    <rPh sb="2" eb="3">
      <t>カイ</t>
    </rPh>
    <rPh sb="3" eb="5">
      <t>カニュウ</t>
    </rPh>
    <rPh sb="5" eb="7">
      <t>ウム</t>
    </rPh>
    <phoneticPr fontId="5"/>
  </si>
  <si>
    <t>透析</t>
    <rPh sb="0" eb="2">
      <t>トウセキ</t>
    </rPh>
    <phoneticPr fontId="5"/>
  </si>
  <si>
    <t>ストーマ装具使用</t>
    <rPh sb="4" eb="6">
      <t>ソウグ</t>
    </rPh>
    <rPh sb="6" eb="8">
      <t>シヨウ</t>
    </rPh>
    <phoneticPr fontId="5"/>
  </si>
  <si>
    <t>在宅酸素</t>
    <rPh sb="0" eb="4">
      <t>ザイタクサンソ</t>
    </rPh>
    <phoneticPr fontId="5"/>
  </si>
  <si>
    <t>吸引器使用</t>
    <rPh sb="0" eb="2">
      <t>キュウイン</t>
    </rPh>
    <rPh sb="2" eb="3">
      <t>キ</t>
    </rPh>
    <rPh sb="3" eb="5">
      <t>シヨウ</t>
    </rPh>
    <phoneticPr fontId="5"/>
  </si>
  <si>
    <t>エアマット使用</t>
    <rPh sb="5" eb="7">
      <t>シヨウ</t>
    </rPh>
    <phoneticPr fontId="5"/>
  </si>
  <si>
    <t>胃ろう</t>
    <rPh sb="0" eb="1">
      <t>イ</t>
    </rPh>
    <phoneticPr fontId="5"/>
  </si>
  <si>
    <t>インスリン</t>
    <phoneticPr fontId="5"/>
  </si>
  <si>
    <t>インスリン自己注射可否</t>
    <rPh sb="5" eb="7">
      <t>ジコ</t>
    </rPh>
    <rPh sb="7" eb="9">
      <t>チュウシャ</t>
    </rPh>
    <rPh sb="9" eb="11">
      <t>カヒ</t>
    </rPh>
    <phoneticPr fontId="5"/>
  </si>
  <si>
    <t>尿路カテーテル</t>
    <rPh sb="0" eb="2">
      <t>ニョウロ</t>
    </rPh>
    <phoneticPr fontId="5"/>
  </si>
  <si>
    <t>食事</t>
    <rPh sb="0" eb="2">
      <t>ショクジ</t>
    </rPh>
    <phoneticPr fontId="5"/>
  </si>
  <si>
    <t>食事内容</t>
    <rPh sb="0" eb="2">
      <t>ショクジ</t>
    </rPh>
    <rPh sb="2" eb="4">
      <t>ナイヨウ</t>
    </rPh>
    <phoneticPr fontId="5"/>
  </si>
  <si>
    <t>治療食</t>
    <rPh sb="0" eb="3">
      <t>チリョウショク</t>
    </rPh>
    <phoneticPr fontId="5"/>
  </si>
  <si>
    <t>排泄</t>
    <rPh sb="0" eb="2">
      <t>ハイセツ</t>
    </rPh>
    <phoneticPr fontId="5"/>
  </si>
  <si>
    <t>排泄内容</t>
    <rPh sb="0" eb="2">
      <t>ハイセツ</t>
    </rPh>
    <rPh sb="2" eb="4">
      <t>ナイヨウ</t>
    </rPh>
    <phoneticPr fontId="5"/>
  </si>
  <si>
    <t>入浴</t>
    <rPh sb="0" eb="2">
      <t>ニュウヨク</t>
    </rPh>
    <phoneticPr fontId="5"/>
  </si>
  <si>
    <t>入浴内容</t>
    <rPh sb="0" eb="2">
      <t>ニュウヨク</t>
    </rPh>
    <rPh sb="2" eb="4">
      <t>ナイヨウ</t>
    </rPh>
    <phoneticPr fontId="5"/>
  </si>
  <si>
    <t>着衣</t>
    <rPh sb="0" eb="2">
      <t>チャクイ</t>
    </rPh>
    <phoneticPr fontId="5"/>
  </si>
  <si>
    <t>着衣内容</t>
    <rPh sb="0" eb="2">
      <t>チャクイ</t>
    </rPh>
    <rPh sb="2" eb="4">
      <t>ナイヨウ</t>
    </rPh>
    <phoneticPr fontId="5"/>
  </si>
  <si>
    <t>歩行</t>
    <rPh sb="0" eb="2">
      <t>ホコウ</t>
    </rPh>
    <phoneticPr fontId="5"/>
  </si>
  <si>
    <t>歩行内容</t>
    <rPh sb="0" eb="2">
      <t>ホコウ</t>
    </rPh>
    <rPh sb="2" eb="4">
      <t>ナイヨウ</t>
    </rPh>
    <phoneticPr fontId="5"/>
  </si>
  <si>
    <t>服薬</t>
    <rPh sb="0" eb="2">
      <t>フクヤク</t>
    </rPh>
    <phoneticPr fontId="5"/>
  </si>
  <si>
    <t>服薬内容</t>
    <rPh sb="0" eb="2">
      <t>フクヤク</t>
    </rPh>
    <rPh sb="2" eb="4">
      <t>ナイヨウ</t>
    </rPh>
    <phoneticPr fontId="5"/>
  </si>
  <si>
    <t>医療、介護職からの専門的な特記事項</t>
    <rPh sb="0" eb="2">
      <t>イリョウ</t>
    </rPh>
    <rPh sb="3" eb="5">
      <t>カイゴ</t>
    </rPh>
    <rPh sb="5" eb="6">
      <t>ショク</t>
    </rPh>
    <rPh sb="9" eb="12">
      <t>センモンテキ</t>
    </rPh>
    <rPh sb="13" eb="15">
      <t>トッキ</t>
    </rPh>
    <rPh sb="15" eb="17">
      <t>ジコウ</t>
    </rPh>
    <phoneticPr fontId="5"/>
  </si>
  <si>
    <t>具体的な避難場所</t>
    <rPh sb="0" eb="3">
      <t>グタイテキ</t>
    </rPh>
    <rPh sb="4" eb="6">
      <t>ヒナン</t>
    </rPh>
    <rPh sb="6" eb="8">
      <t>バショ</t>
    </rPh>
    <phoneticPr fontId="5"/>
  </si>
  <si>
    <t>(避難支援者1)氏名</t>
    <rPh sb="1" eb="3">
      <t>ヒナン</t>
    </rPh>
    <rPh sb="3" eb="5">
      <t>シエン</t>
    </rPh>
    <rPh sb="5" eb="6">
      <t>シャ</t>
    </rPh>
    <rPh sb="8" eb="10">
      <t>シメイ</t>
    </rPh>
    <phoneticPr fontId="5"/>
  </si>
  <si>
    <t>(避難支援者1)関係</t>
    <rPh sb="8" eb="10">
      <t>カンケイ</t>
    </rPh>
    <phoneticPr fontId="5"/>
  </si>
  <si>
    <t>(避難支援者1)電話番号</t>
    <rPh sb="8" eb="10">
      <t>デンワ</t>
    </rPh>
    <rPh sb="10" eb="12">
      <t>バンゴウ</t>
    </rPh>
    <phoneticPr fontId="5"/>
  </si>
  <si>
    <t>(避難支援者2)氏名</t>
    <rPh sb="8" eb="10">
      <t>シメイ</t>
    </rPh>
    <phoneticPr fontId="5"/>
  </si>
  <si>
    <t>(避難支援者2)関係</t>
    <rPh sb="8" eb="10">
      <t>カンケイ</t>
    </rPh>
    <phoneticPr fontId="5"/>
  </si>
  <si>
    <t>(避難支援者2)電話番号</t>
    <rPh sb="8" eb="10">
      <t>デンワ</t>
    </rPh>
    <rPh sb="10" eb="12">
      <t>バンゴウ</t>
    </rPh>
    <phoneticPr fontId="5"/>
  </si>
  <si>
    <t>同意有無</t>
    <rPh sb="0" eb="2">
      <t>ドウイ</t>
    </rPh>
    <rPh sb="2" eb="4">
      <t>ウム</t>
    </rPh>
    <phoneticPr fontId="5"/>
  </si>
  <si>
    <t>有</t>
  </si>
  <si>
    <t>腰</t>
  </si>
  <si>
    <t>あり</t>
  </si>
  <si>
    <t>加入</t>
  </si>
  <si>
    <t>自立</t>
  </si>
  <si>
    <t>アレルギー内容</t>
    <rPh sb="5" eb="7">
      <t>ナイヨウ</t>
    </rPh>
    <phoneticPr fontId="3"/>
  </si>
  <si>
    <t>痛む箇所その他内容</t>
    <rPh sb="0" eb="1">
      <t>イタ</t>
    </rPh>
    <rPh sb="2" eb="4">
      <t>カショ</t>
    </rPh>
    <rPh sb="6" eb="7">
      <t>タ</t>
    </rPh>
    <rPh sb="7" eb="9">
      <t>ナイヨウ</t>
    </rPh>
    <phoneticPr fontId="5"/>
  </si>
  <si>
    <t>痛む箇所腰</t>
    <rPh sb="0" eb="1">
      <t>イタ</t>
    </rPh>
    <rPh sb="2" eb="4">
      <t>カショ</t>
    </rPh>
    <rPh sb="4" eb="5">
      <t>コシ</t>
    </rPh>
    <phoneticPr fontId="5"/>
  </si>
  <si>
    <t>痛む箇所膝</t>
    <rPh sb="0" eb="1">
      <t>イタ</t>
    </rPh>
    <rPh sb="2" eb="4">
      <t>カショ</t>
    </rPh>
    <rPh sb="4" eb="5">
      <t>ヒザ</t>
    </rPh>
    <phoneticPr fontId="5"/>
  </si>
  <si>
    <t>痛む箇所肩</t>
    <rPh sb="0" eb="1">
      <t>イタ</t>
    </rPh>
    <rPh sb="2" eb="4">
      <t>カショ</t>
    </rPh>
    <rPh sb="4" eb="5">
      <t>カタ</t>
    </rPh>
    <phoneticPr fontId="5"/>
  </si>
  <si>
    <t>長崎　花子</t>
    <rPh sb="0" eb="2">
      <t>ナガサキ</t>
    </rPh>
    <rPh sb="3" eb="5">
      <t>ハナコ</t>
    </rPh>
    <phoneticPr fontId="3"/>
  </si>
  <si>
    <t>長女</t>
    <rPh sb="0" eb="2">
      <t>チョウジョ</t>
    </rPh>
    <phoneticPr fontId="3"/>
  </si>
  <si>
    <t>〇〇医院</t>
    <rPh sb="2" eb="4">
      <t>イイン</t>
    </rPh>
    <phoneticPr fontId="3"/>
  </si>
  <si>
    <t>□□薬局</t>
    <rPh sb="2" eb="4">
      <t>ヤッキョク</t>
    </rPh>
    <phoneticPr fontId="3"/>
  </si>
  <si>
    <t>出来ない</t>
  </si>
  <si>
    <t>浸水</t>
  </si>
  <si>
    <t>◎◎自治会</t>
    <rPh sb="2" eb="5">
      <t>ジチカイ</t>
    </rPh>
    <phoneticPr fontId="5"/>
  </si>
  <si>
    <t>一部介助</t>
  </si>
  <si>
    <t>間に合わないこともあり、パッド使用</t>
    <rPh sb="0" eb="1">
      <t>マ</t>
    </rPh>
    <rPh sb="2" eb="3">
      <t>ア</t>
    </rPh>
    <rPh sb="15" eb="17">
      <t>シヨウ</t>
    </rPh>
    <phoneticPr fontId="3"/>
  </si>
  <si>
    <t>指示があれば可能</t>
    <rPh sb="0" eb="2">
      <t>シジ</t>
    </rPh>
    <rPh sb="6" eb="8">
      <t>カノウ</t>
    </rPh>
    <phoneticPr fontId="3"/>
  </si>
  <si>
    <t>すこやか　一子</t>
    <rPh sb="5" eb="7">
      <t>イチコ</t>
    </rPh>
    <phoneticPr fontId="3"/>
  </si>
  <si>
    <t>友人</t>
    <rPh sb="0" eb="2">
      <t>ユウジン</t>
    </rPh>
    <phoneticPr fontId="3"/>
  </si>
  <si>
    <t>危険区域該当
浸水</t>
    <rPh sb="0" eb="2">
      <t>キケン</t>
    </rPh>
    <rPh sb="2" eb="4">
      <t>クイキ</t>
    </rPh>
    <rPh sb="4" eb="6">
      <t>ガイトウ</t>
    </rPh>
    <rPh sb="7" eb="9">
      <t>シンスイ</t>
    </rPh>
    <phoneticPr fontId="5"/>
  </si>
  <si>
    <t>危険区域該当
該当なし</t>
    <rPh sb="0" eb="2">
      <t>キケン</t>
    </rPh>
    <rPh sb="2" eb="4">
      <t>クイキ</t>
    </rPh>
    <rPh sb="4" eb="6">
      <t>ガイトウ</t>
    </rPh>
    <rPh sb="7" eb="9">
      <t>ガイトウ</t>
    </rPh>
    <phoneticPr fontId="5"/>
  </si>
  <si>
    <t>危険区域該当
土砂崩れ</t>
    <rPh sb="0" eb="2">
      <t>キケン</t>
    </rPh>
    <rPh sb="2" eb="4">
      <t>クイキ</t>
    </rPh>
    <rPh sb="4" eb="6">
      <t>ガイトウ</t>
    </rPh>
    <rPh sb="7" eb="9">
      <t>ドシャ</t>
    </rPh>
    <rPh sb="9" eb="10">
      <t>クズ</t>
    </rPh>
    <phoneticPr fontId="5"/>
  </si>
  <si>
    <t>危険区域該当
津波</t>
    <rPh sb="0" eb="2">
      <t>キケン</t>
    </rPh>
    <rPh sb="2" eb="4">
      <t>クイキ</t>
    </rPh>
    <rPh sb="4" eb="6">
      <t>ガイトウ</t>
    </rPh>
    <rPh sb="7" eb="9">
      <t>ツナミ</t>
    </rPh>
    <phoneticPr fontId="5"/>
  </si>
  <si>
    <t>危険区域該当
その他</t>
    <rPh sb="0" eb="2">
      <t>キケン</t>
    </rPh>
    <rPh sb="2" eb="4">
      <t>クイキ</t>
    </rPh>
    <rPh sb="4" eb="6">
      <t>ガイトウ</t>
    </rPh>
    <rPh sb="9" eb="10">
      <t>タ</t>
    </rPh>
    <phoneticPr fontId="5"/>
  </si>
  <si>
    <t>どこに
自宅</t>
    <rPh sb="4" eb="6">
      <t>ジタク</t>
    </rPh>
    <phoneticPr fontId="5"/>
  </si>
  <si>
    <t>どこに
子どもや親戚宅</t>
    <rPh sb="4" eb="5">
      <t>コ</t>
    </rPh>
    <rPh sb="8" eb="10">
      <t>シンセキ</t>
    </rPh>
    <rPh sb="10" eb="11">
      <t>タク</t>
    </rPh>
    <phoneticPr fontId="5"/>
  </si>
  <si>
    <t>どこに
避難所</t>
    <rPh sb="4" eb="7">
      <t>ヒナンジョ</t>
    </rPh>
    <phoneticPr fontId="5"/>
  </si>
  <si>
    <t>どこに
避難入院</t>
    <rPh sb="4" eb="6">
      <t>ヒナン</t>
    </rPh>
    <rPh sb="6" eb="8">
      <t>ニュウイン</t>
    </rPh>
    <phoneticPr fontId="5"/>
  </si>
  <si>
    <t>どこに
ホテル</t>
    <phoneticPr fontId="5"/>
  </si>
  <si>
    <t>どこに
ショートステイ事業所</t>
    <rPh sb="11" eb="13">
      <t>ジギョウ</t>
    </rPh>
    <rPh sb="13" eb="14">
      <t>ショ</t>
    </rPh>
    <phoneticPr fontId="5"/>
  </si>
  <si>
    <t>どこに
その他</t>
    <rPh sb="6" eb="7">
      <t>タ</t>
    </rPh>
    <phoneticPr fontId="5"/>
  </si>
  <si>
    <t>どのように
家族親族の自家用車</t>
    <rPh sb="6" eb="8">
      <t>カゾク</t>
    </rPh>
    <rPh sb="8" eb="10">
      <t>シンゾク</t>
    </rPh>
    <rPh sb="11" eb="15">
      <t>ジカヨウシャ</t>
    </rPh>
    <phoneticPr fontId="5"/>
  </si>
  <si>
    <t>どのように
タクシー</t>
    <phoneticPr fontId="5"/>
  </si>
  <si>
    <t>どのように
福祉タクシー</t>
    <rPh sb="6" eb="8">
      <t>フクシ</t>
    </rPh>
    <phoneticPr fontId="5"/>
  </si>
  <si>
    <t>どのように
サービス事業所の送迎</t>
    <rPh sb="10" eb="13">
      <t>ジギョウショ</t>
    </rPh>
    <rPh sb="14" eb="16">
      <t>ソウゲイ</t>
    </rPh>
    <phoneticPr fontId="5"/>
  </si>
  <si>
    <t>どのように
徒歩</t>
    <rPh sb="6" eb="8">
      <t>トホ</t>
    </rPh>
    <phoneticPr fontId="5"/>
  </si>
  <si>
    <t>どのように
その他</t>
    <rPh sb="8" eb="9">
      <t>タ</t>
    </rPh>
    <phoneticPr fontId="5"/>
  </si>
  <si>
    <t>避難所</t>
  </si>
  <si>
    <t>タクシー</t>
  </si>
  <si>
    <t>介護
該当なし</t>
    <rPh sb="0" eb="2">
      <t>カイゴ</t>
    </rPh>
    <rPh sb="3" eb="5">
      <t>ガイトウ</t>
    </rPh>
    <phoneticPr fontId="5"/>
  </si>
  <si>
    <t>医療処置
該当なし</t>
    <rPh sb="0" eb="2">
      <t>イリョウ</t>
    </rPh>
    <rPh sb="2" eb="4">
      <t>ショチ</t>
    </rPh>
    <rPh sb="5" eb="7">
      <t>ガイトウ</t>
    </rPh>
    <phoneticPr fontId="5"/>
  </si>
  <si>
    <t>アレルギー食の場合の内容</t>
    <rPh sb="5" eb="6">
      <t>ショク</t>
    </rPh>
    <rPh sb="7" eb="9">
      <t>バアイ</t>
    </rPh>
    <rPh sb="10" eb="12">
      <t>ナイヨウ</t>
    </rPh>
    <phoneticPr fontId="3"/>
  </si>
  <si>
    <t>(地域協力者1)氏名</t>
    <rPh sb="1" eb="3">
      <t>チイキ</t>
    </rPh>
    <rPh sb="3" eb="5">
      <t>キョウリョク</t>
    </rPh>
    <rPh sb="5" eb="6">
      <t>シャ</t>
    </rPh>
    <rPh sb="8" eb="10">
      <t>シメイ</t>
    </rPh>
    <phoneticPr fontId="5"/>
  </si>
  <si>
    <t>(地域協力者1)関係</t>
    <rPh sb="3" eb="5">
      <t>キョウリョク</t>
    </rPh>
    <rPh sb="8" eb="10">
      <t>カンケイ</t>
    </rPh>
    <phoneticPr fontId="5"/>
  </si>
  <si>
    <t>(地域協力者1)電話番号</t>
    <rPh sb="3" eb="5">
      <t>キョウリョク</t>
    </rPh>
    <rPh sb="8" eb="10">
      <t>デンワ</t>
    </rPh>
    <rPh sb="10" eb="12">
      <t>バンゴウ</t>
    </rPh>
    <phoneticPr fontId="5"/>
  </si>
  <si>
    <t>(地域協力者2)氏名</t>
    <rPh sb="3" eb="5">
      <t>キョウリョク</t>
    </rPh>
    <rPh sb="8" eb="10">
      <t>シメイ</t>
    </rPh>
    <phoneticPr fontId="5"/>
  </si>
  <si>
    <t>(地域協力者2)関係</t>
    <rPh sb="3" eb="5">
      <t>キョウリョク</t>
    </rPh>
    <rPh sb="8" eb="10">
      <t>カンケイ</t>
    </rPh>
    <phoneticPr fontId="5"/>
  </si>
  <si>
    <t>(地域協力者2)電話番号</t>
    <rPh sb="3" eb="5">
      <t>キョウリョク</t>
    </rPh>
    <rPh sb="8" eb="10">
      <t>デンワ</t>
    </rPh>
    <rPh sb="10" eb="12">
      <t>バンゴウ</t>
    </rPh>
    <phoneticPr fontId="5"/>
  </si>
  <si>
    <t>いつ
その他
具体的に</t>
    <rPh sb="5" eb="6">
      <t>タ</t>
    </rPh>
    <rPh sb="7" eb="10">
      <t>グタイテキ</t>
    </rPh>
    <phoneticPr fontId="5"/>
  </si>
  <si>
    <t>介助人員
2人以上の体制の場合</t>
    <rPh sb="0" eb="2">
      <t>カイジョ</t>
    </rPh>
    <rPh sb="2" eb="4">
      <t>ジンイン</t>
    </rPh>
    <rPh sb="6" eb="7">
      <t>ヒト</t>
    </rPh>
    <rPh sb="7" eb="9">
      <t>イジョウ</t>
    </rPh>
    <rPh sb="10" eb="12">
      <t>タイセイ</t>
    </rPh>
    <rPh sb="13" eb="15">
      <t>バアイ</t>
    </rPh>
    <phoneticPr fontId="5"/>
  </si>
  <si>
    <t>車道に出るまで坂がある。杖使用によりふらつくので支えが必要。</t>
    <rPh sb="0" eb="2">
      <t>シャドウ</t>
    </rPh>
    <rPh sb="3" eb="4">
      <t>デ</t>
    </rPh>
    <rPh sb="7" eb="8">
      <t>サカ</t>
    </rPh>
    <rPh sb="12" eb="13">
      <t>ツエ</t>
    </rPh>
    <rPh sb="13" eb="15">
      <t>シヨウ</t>
    </rPh>
    <rPh sb="24" eb="25">
      <t>ササ</t>
    </rPh>
    <rPh sb="27" eb="29">
      <t>ヒツヨウ</t>
    </rPh>
    <phoneticPr fontId="3"/>
  </si>
  <si>
    <t>同意します</t>
  </si>
  <si>
    <t>代筆者
氏名</t>
    <rPh sb="0" eb="3">
      <t>ダイヒツシャ</t>
    </rPh>
    <rPh sb="4" eb="6">
      <t>シメイ</t>
    </rPh>
    <phoneticPr fontId="5"/>
  </si>
  <si>
    <t>代筆者
続柄</t>
    <rPh sb="0" eb="3">
      <t>ダイヒツシャ</t>
    </rPh>
    <rPh sb="4" eb="6">
      <t>ゾクガラ</t>
    </rPh>
    <phoneticPr fontId="5"/>
  </si>
  <si>
    <t>担当CM
氏名</t>
    <rPh sb="0" eb="2">
      <t>タントウ</t>
    </rPh>
    <rPh sb="5" eb="7">
      <t>シメイ</t>
    </rPh>
    <phoneticPr fontId="5"/>
  </si>
  <si>
    <t>担当CM
電話番号</t>
    <rPh sb="0" eb="2">
      <t>タントウ</t>
    </rPh>
    <rPh sb="5" eb="7">
      <t>デンワ</t>
    </rPh>
    <rPh sb="7" eb="9">
      <t>バンゴウ</t>
    </rPh>
    <phoneticPr fontId="3"/>
  </si>
  <si>
    <t>治療食</t>
    <phoneticPr fontId="3"/>
  </si>
  <si>
    <t>排泄</t>
    <phoneticPr fontId="3"/>
  </si>
  <si>
    <t>入浴</t>
    <phoneticPr fontId="3"/>
  </si>
  <si>
    <t>着衣</t>
    <phoneticPr fontId="3"/>
  </si>
  <si>
    <t>歩行</t>
    <phoneticPr fontId="3"/>
  </si>
  <si>
    <t>服薬</t>
    <phoneticPr fontId="3"/>
  </si>
  <si>
    <t>その他</t>
    <phoneticPr fontId="3"/>
  </si>
  <si>
    <t>食事</t>
    <phoneticPr fontId="3"/>
  </si>
  <si>
    <t xml:space="preserve">いつ
</t>
    <phoneticPr fontId="5"/>
  </si>
  <si>
    <t>３　報告内容</t>
  </si>
  <si>
    <t>番号</t>
    <rPh sb="0" eb="2">
      <t>バンゴウ</t>
    </rPh>
    <phoneticPr fontId="3"/>
  </si>
  <si>
    <t>対象者名</t>
    <rPh sb="0" eb="2">
      <t>タイショウ</t>
    </rPh>
    <rPh sb="2" eb="3">
      <t>シャ</t>
    </rPh>
    <rPh sb="3" eb="4">
      <t>メイ</t>
    </rPh>
    <phoneticPr fontId="3"/>
  </si>
  <si>
    <t>安心カード専用容器有無</t>
    <rPh sb="0" eb="2">
      <t>アンシン</t>
    </rPh>
    <rPh sb="5" eb="7">
      <t>センヨウ</t>
    </rPh>
    <rPh sb="7" eb="9">
      <t>ヨウキ</t>
    </rPh>
    <rPh sb="9" eb="11">
      <t>ウム</t>
    </rPh>
    <phoneticPr fontId="3"/>
  </si>
  <si>
    <t>冷蔵庫保管対応
完了日</t>
    <rPh sb="0" eb="3">
      <t>レイゾウコ</t>
    </rPh>
    <rPh sb="3" eb="5">
      <t>ホカン</t>
    </rPh>
    <rPh sb="5" eb="7">
      <t>タイオウ</t>
    </rPh>
    <rPh sb="8" eb="11">
      <t>カンリョウビ</t>
    </rPh>
    <phoneticPr fontId="3"/>
  </si>
  <si>
    <t>作成支援日</t>
    <phoneticPr fontId="3"/>
  </si>
  <si>
    <t>２　個別避難計画の作成支援報告件数</t>
    <phoneticPr fontId="3"/>
  </si>
  <si>
    <t>件</t>
    <rPh sb="0" eb="1">
      <t>ケン</t>
    </rPh>
    <phoneticPr fontId="3"/>
  </si>
  <si>
    <t>１　個別避難計画の作成支援依頼件数</t>
    <phoneticPr fontId="3"/>
  </si>
  <si>
    <t>(避難支援者)なし</t>
    <phoneticPr fontId="5"/>
  </si>
  <si>
    <t>(地域協力者)なし</t>
    <phoneticPr fontId="5"/>
  </si>
  <si>
    <t>長崎　太郎</t>
    <rPh sb="0" eb="2">
      <t>ナガサキ</t>
    </rPh>
    <rPh sb="3" eb="5">
      <t>タロウ</t>
    </rPh>
    <phoneticPr fontId="5"/>
  </si>
  <si>
    <t>080-0000-0000</t>
  </si>
  <si>
    <t>前立腺肥大</t>
    <rPh sb="0" eb="5">
      <t>ゼンリツセンヒダイ</t>
    </rPh>
    <phoneticPr fontId="3"/>
  </si>
  <si>
    <t>肩</t>
  </si>
  <si>
    <t>福岡　市子</t>
    <rPh sb="0" eb="2">
      <t>フクオカ</t>
    </rPh>
    <rPh sb="3" eb="5">
      <t>イチコ</t>
    </rPh>
    <phoneticPr fontId="3"/>
  </si>
  <si>
    <t>次女</t>
    <rPh sb="0" eb="2">
      <t>ジジョ</t>
    </rPh>
    <phoneticPr fontId="3"/>
  </si>
  <si>
    <t>福岡県◇◇市</t>
    <rPh sb="0" eb="3">
      <t>フクオカケン</t>
    </rPh>
    <rPh sb="5" eb="6">
      <t>シ</t>
    </rPh>
    <phoneticPr fontId="3"/>
  </si>
  <si>
    <t>092-000-0000</t>
  </si>
  <si>
    <t>090-0000-0000</t>
  </si>
  <si>
    <t>095-800-0001</t>
  </si>
  <si>
    <t>095-800-0003</t>
  </si>
  <si>
    <t>095-800-0004</t>
  </si>
  <si>
    <t>軟食</t>
  </si>
  <si>
    <t>090-0000-0001</t>
  </si>
  <si>
    <t>◎◎小学校</t>
    <rPh sb="2" eb="5">
      <t>ショウガッコウ</t>
    </rPh>
    <phoneticPr fontId="5"/>
  </si>
  <si>
    <t>★フリガナ</t>
    <phoneticPr fontId="14"/>
  </si>
  <si>
    <r>
      <t>★</t>
    </r>
    <r>
      <rPr>
        <b/>
        <sz val="12"/>
        <color theme="1"/>
        <rFont val="ＭＳ Ｐゴシック"/>
        <family val="3"/>
        <charset val="128"/>
      </rPr>
      <t>生年月日</t>
    </r>
    <phoneticPr fontId="14"/>
  </si>
  <si>
    <r>
      <rPr>
        <b/>
        <sz val="14"/>
        <color theme="1"/>
        <rFont val="ＭＳ Ｐゴシック"/>
        <family val="3"/>
        <charset val="128"/>
      </rPr>
      <t>★氏 名</t>
    </r>
    <r>
      <rPr>
        <u/>
        <sz val="14"/>
        <color theme="1"/>
        <rFont val="ＭＳ Ｐゴシック"/>
        <family val="3"/>
        <charset val="128"/>
      </rPr>
      <t>　　　　　　　　　　　　　　　　　　　</t>
    </r>
    <phoneticPr fontId="14"/>
  </si>
  <si>
    <r>
      <t>★</t>
    </r>
    <r>
      <rPr>
        <b/>
        <sz val="12"/>
        <color theme="1"/>
        <rFont val="ＭＳ Ｐゴシック"/>
        <family val="3"/>
        <charset val="128"/>
      </rPr>
      <t>性別</t>
    </r>
    <phoneticPr fontId="14"/>
  </si>
  <si>
    <r>
      <t>★</t>
    </r>
    <r>
      <rPr>
        <b/>
        <sz val="12"/>
        <color theme="1"/>
        <rFont val="ＭＳ Ｐゴシック"/>
        <family val="3"/>
        <charset val="128"/>
      </rPr>
      <t>年 齢</t>
    </r>
    <phoneticPr fontId="14"/>
  </si>
  <si>
    <t xml:space="preserve"> 歳</t>
    <phoneticPr fontId="14"/>
  </si>
  <si>
    <t>介護保険
被保険者番号</t>
    <phoneticPr fontId="14"/>
  </si>
  <si>
    <t>★電話番号</t>
    <phoneticPr fontId="14"/>
  </si>
  <si>
    <t>ファックス番号　　　　　　　　　　　　　</t>
  </si>
  <si>
    <t>★携帯番号　　　　　　　　　　　</t>
    <phoneticPr fontId="14"/>
  </si>
  <si>
    <t>メールアドレス　　　　　　　　　　　　　</t>
    <phoneticPr fontId="14"/>
  </si>
  <si>
    <t>★住 所(居所)　長崎市</t>
    <phoneticPr fontId="14"/>
  </si>
  <si>
    <t>　　小学校区　</t>
    <phoneticPr fontId="14"/>
  </si>
  <si>
    <t>現病・既往歴等</t>
  </si>
  <si>
    <t>自覚症状</t>
  </si>
  <si>
    <t>痛みの有無</t>
    <rPh sb="0" eb="1">
      <t>イタ</t>
    </rPh>
    <rPh sb="3" eb="5">
      <t>ウム</t>
    </rPh>
    <phoneticPr fontId="14"/>
  </si>
  <si>
    <t>もの忘れの有無</t>
    <rPh sb="2" eb="3">
      <t>ワス</t>
    </rPh>
    <rPh sb="5" eb="7">
      <t>ウム</t>
    </rPh>
    <phoneticPr fontId="14"/>
  </si>
  <si>
    <t>気持ちの落ち込み</t>
    <rPh sb="0" eb="2">
      <t>キモ</t>
    </rPh>
    <rPh sb="4" eb="5">
      <t>オ</t>
    </rPh>
    <rPh sb="6" eb="7">
      <t>コ</t>
    </rPh>
    <phoneticPr fontId="14"/>
  </si>
  <si>
    <t>身体状況</t>
  </si>
  <si>
    <t>身長</t>
    <rPh sb="0" eb="2">
      <t>シンチョウ</t>
    </rPh>
    <phoneticPr fontId="14"/>
  </si>
  <si>
    <t>ｃｍ</t>
  </si>
  <si>
    <t>体重</t>
    <rPh sb="0" eb="2">
      <t>タイジュウ</t>
    </rPh>
    <phoneticPr fontId="14"/>
  </si>
  <si>
    <t>ｋｇ</t>
  </si>
  <si>
    <t>アレルギー</t>
  </si>
  <si>
    <t>介護★</t>
  </si>
  <si>
    <t>家族の状況</t>
    <phoneticPr fontId="14"/>
  </si>
  <si>
    <t>★</t>
  </si>
  <si>
    <t>世帯</t>
  </si>
  <si>
    <t>緊急連絡先 ★
(第1番目)</t>
    <phoneticPr fontId="14"/>
  </si>
  <si>
    <t>氏名</t>
    <rPh sb="0" eb="2">
      <t>シメイ</t>
    </rPh>
    <phoneticPr fontId="14"/>
  </si>
  <si>
    <t>続柄</t>
    <rPh sb="0" eb="2">
      <t>ゾクガラ</t>
    </rPh>
    <phoneticPr fontId="14"/>
  </si>
  <si>
    <t>電話番号</t>
    <rPh sb="0" eb="2">
      <t>デンワ</t>
    </rPh>
    <rPh sb="2" eb="4">
      <t>バンゴウ</t>
    </rPh>
    <phoneticPr fontId="14"/>
  </si>
  <si>
    <t>携帯番号</t>
    <rPh sb="0" eb="2">
      <t>ケイタイ</t>
    </rPh>
    <rPh sb="2" eb="4">
      <t>バンゴウ</t>
    </rPh>
    <phoneticPr fontId="14"/>
  </si>
  <si>
    <t>緊急連絡先 ★
(第2番目)</t>
    <phoneticPr fontId="14"/>
  </si>
  <si>
    <t>医療や介護の支援者</t>
    <phoneticPr fontId="14"/>
  </si>
  <si>
    <t>かかりつけ医★</t>
  </si>
  <si>
    <t>かかりつけ
薬局　　  　　 ★</t>
    <phoneticPr fontId="14"/>
  </si>
  <si>
    <t>居宅介護支援
事業所　　　  ★</t>
    <phoneticPr fontId="14"/>
  </si>
  <si>
    <t>所有形態</t>
  </si>
  <si>
    <t>エレベーター</t>
  </si>
  <si>
    <t>車横付け</t>
  </si>
  <si>
    <t>危険区域該当★</t>
  </si>
  <si>
    <t>自治会</t>
  </si>
  <si>
    <t>避難生活上の留意事項</t>
  </si>
  <si>
    <t>医療処置</t>
  </si>
  <si>
    <t>支援状況</t>
  </si>
  <si>
    <t>特記事項</t>
  </si>
  <si>
    <t>避難に関する備え</t>
  </si>
  <si>
    <t>いつ</t>
  </si>
  <si>
    <t>どこに★</t>
  </si>
  <si>
    <t>誰に★</t>
  </si>
  <si>
    <t>氏名</t>
    <phoneticPr fontId="14"/>
  </si>
  <si>
    <t>関係</t>
    <phoneticPr fontId="14"/>
  </si>
  <si>
    <t>電話番号</t>
  </si>
  <si>
    <t>氏名</t>
    <phoneticPr fontId="14"/>
  </si>
  <si>
    <t>関係</t>
    <phoneticPr fontId="14"/>
  </si>
  <si>
    <t>　災害発生時には、何が起こるかわかりませんので、声かけや避難支援が必ず約束されるものではありません。</t>
    <phoneticPr fontId="14"/>
  </si>
  <si>
    <t>どのように★</t>
  </si>
  <si>
    <t>介助人員</t>
  </si>
  <si>
    <t>避難経路に
おける危険箇所</t>
    <phoneticPr fontId="14"/>
  </si>
  <si>
    <t>情報提供における
同意確認</t>
    <rPh sb="9" eb="11">
      <t>ドウイ</t>
    </rPh>
    <rPh sb="11" eb="13">
      <t>カクニン</t>
    </rPh>
    <phoneticPr fontId="14"/>
  </si>
  <si>
    <t>医療や介護の状況</t>
    <phoneticPr fontId="14"/>
  </si>
  <si>
    <t>住所</t>
    <rPh sb="0" eb="2">
      <t>ジュウショ</t>
    </rPh>
    <phoneticPr fontId="14"/>
  </si>
  <si>
    <t>医療機関名：</t>
    <rPh sb="0" eb="2">
      <t>イリョウ</t>
    </rPh>
    <rPh sb="2" eb="4">
      <t>キカン</t>
    </rPh>
    <rPh sb="4" eb="5">
      <t>メイ</t>
    </rPh>
    <phoneticPr fontId="14"/>
  </si>
  <si>
    <t>電話番号：</t>
    <rPh sb="0" eb="4">
      <t>デンワバンゴウ</t>
    </rPh>
    <phoneticPr fontId="14"/>
  </si>
  <si>
    <t>薬局名：</t>
    <rPh sb="0" eb="2">
      <t>ヤッキョク</t>
    </rPh>
    <rPh sb="2" eb="3">
      <t>メイ</t>
    </rPh>
    <phoneticPr fontId="14"/>
  </si>
  <si>
    <t>事業所名：</t>
    <rPh sb="0" eb="3">
      <t>ジギョウショ</t>
    </rPh>
    <rPh sb="3" eb="4">
      <t>メイ</t>
    </rPh>
    <phoneticPr fontId="14"/>
  </si>
  <si>
    <t>（</t>
    <phoneticPr fontId="3"/>
  </si>
  <si>
    <t>）階建て／（</t>
    <rPh sb="1" eb="2">
      <t>カイ</t>
    </rPh>
    <rPh sb="2" eb="3">
      <t>ダ</t>
    </rPh>
    <phoneticPr fontId="3"/>
  </si>
  <si>
    <t>）階</t>
    <phoneticPr fontId="3"/>
  </si>
  <si>
    <t>⇒車道までの距離（</t>
    <rPh sb="1" eb="3">
      <t>シャドウ</t>
    </rPh>
    <rPh sb="6" eb="8">
      <t>キョリ</t>
    </rPh>
    <phoneticPr fontId="3"/>
  </si>
  <si>
    <t>）</t>
    <phoneticPr fontId="3"/>
  </si>
  <si>
    <t>）ｍ　階段（</t>
    <rPh sb="3" eb="5">
      <t>カイダン</t>
    </rPh>
    <phoneticPr fontId="3"/>
  </si>
  <si>
    <t>）段</t>
    <rPh sb="1" eb="2">
      <t>ダン</t>
    </rPh>
    <phoneticPr fontId="3"/>
  </si>
  <si>
    <t>（自治会名</t>
    <rPh sb="1" eb="4">
      <t>ジチカイ</t>
    </rPh>
    <rPh sb="4" eb="5">
      <t>メイ</t>
    </rPh>
    <phoneticPr fontId="3"/>
  </si>
  <si>
    <t>住まいの状況</t>
    <phoneticPr fontId="3"/>
  </si>
  <si>
    <t>医療、介護職からの専門的な特記事項</t>
    <phoneticPr fontId="3"/>
  </si>
  <si>
    <t>私は、災害が発生した場合、自力での避難ができないため、事前に名簿情報（本調査票の★印部分含む）を避難支援等関係者※へ提供することに</t>
    <rPh sb="35" eb="36">
      <t>ホン</t>
    </rPh>
    <rPh sb="36" eb="39">
      <t>チョウサヒョウ</t>
    </rPh>
    <rPh sb="41" eb="42">
      <t>シルシ</t>
    </rPh>
    <rPh sb="42" eb="44">
      <t>ブブン</t>
    </rPh>
    <rPh sb="44" eb="45">
      <t>フク</t>
    </rPh>
    <phoneticPr fontId="14"/>
  </si>
  <si>
    <t>記入）</t>
    <phoneticPr fontId="3"/>
  </si>
  <si>
    <t>その他</t>
    <phoneticPr fontId="3"/>
  </si>
  <si>
    <t>（避難支援者）※実際に避難を支援する人</t>
    <phoneticPr fontId="3"/>
  </si>
  <si>
    <t>（地域協力者）※可能な範囲において声かけや避難を支援する人　</t>
    <phoneticPr fontId="3"/>
  </si>
  <si>
    <t>（</t>
    <phoneticPr fontId="3"/>
  </si>
  <si>
    <t>要ｼｬﾜｰﾁｪｱ、洗身等で一部介助</t>
    <rPh sb="0" eb="1">
      <t>ヨウ</t>
    </rPh>
    <rPh sb="9" eb="12">
      <t>センシンナド</t>
    </rPh>
    <rPh sb="13" eb="15">
      <t>イチブ</t>
    </rPh>
    <rPh sb="15" eb="17">
      <t>カイジョ</t>
    </rPh>
    <phoneticPr fontId="3"/>
  </si>
  <si>
    <t>←ここに表示させたい対象者の番号を入力</t>
    <rPh sb="4" eb="6">
      <t>ヒョウジ</t>
    </rPh>
    <rPh sb="10" eb="13">
      <t>タイショウシャ</t>
    </rPh>
    <rPh sb="14" eb="16">
      <t>バンゴウ</t>
    </rPh>
    <rPh sb="17" eb="19">
      <t>ニュウリョク</t>
    </rPh>
    <phoneticPr fontId="3"/>
  </si>
  <si>
    <t>膝</t>
  </si>
  <si>
    <t>なし</t>
  </si>
  <si>
    <t>パッド使用、屋外では杖使用するため支えが必要</t>
    <rPh sb="3" eb="5">
      <t>シヨウ</t>
    </rPh>
    <rPh sb="6" eb="8">
      <t>オクガイ</t>
    </rPh>
    <rPh sb="10" eb="11">
      <t>ツエ</t>
    </rPh>
    <rPh sb="11" eb="13">
      <t>シヨウ</t>
    </rPh>
    <rPh sb="17" eb="18">
      <t>ササ</t>
    </rPh>
    <rPh sb="20" eb="22">
      <t>ヒツヨウ</t>
    </rPh>
    <phoneticPr fontId="3"/>
  </si>
  <si>
    <t>長崎市〇〇町7-2</t>
    <rPh sb="0" eb="3">
      <t>ナガサキシ</t>
    </rPh>
    <rPh sb="5" eb="6">
      <t>マチ</t>
    </rPh>
    <phoneticPr fontId="3"/>
  </si>
  <si>
    <t>服薬確認</t>
  </si>
  <si>
    <t>飲み忘れるため、服薬確認が必要</t>
    <rPh sb="0" eb="1">
      <t>ノ</t>
    </rPh>
    <rPh sb="2" eb="3">
      <t>ワス</t>
    </rPh>
    <rPh sb="8" eb="10">
      <t>フクヤク</t>
    </rPh>
    <rPh sb="10" eb="12">
      <t>カクニン</t>
    </rPh>
    <rPh sb="13" eb="15">
      <t>ヒツヨウ</t>
    </rPh>
    <phoneticPr fontId="5"/>
  </si>
  <si>
    <t>認知症のため、環境変化等によりパニックになりやすいため、声かけに配慮が必要。</t>
    <rPh sb="0" eb="3">
      <t>ニンチショウ</t>
    </rPh>
    <rPh sb="7" eb="9">
      <t>カンキョウ</t>
    </rPh>
    <rPh sb="9" eb="11">
      <t>ヘンカ</t>
    </rPh>
    <rPh sb="11" eb="12">
      <t>トウ</t>
    </rPh>
    <rPh sb="28" eb="29">
      <t>コエ</t>
    </rPh>
    <rPh sb="32" eb="34">
      <t>ハイリョ</t>
    </rPh>
    <rPh sb="35" eb="37">
      <t>ヒツヨウ</t>
    </rPh>
    <phoneticPr fontId="3"/>
  </si>
  <si>
    <t>ふらつきによる転倒に注意。</t>
    <rPh sb="7" eb="9">
      <t>テントウ</t>
    </rPh>
    <rPh sb="10" eb="12">
      <t>チュウイ</t>
    </rPh>
    <phoneticPr fontId="3"/>
  </si>
  <si>
    <t>高齢者等避難の発令</t>
  </si>
  <si>
    <t>1人体制</t>
  </si>
  <si>
    <t>鈴木　花子</t>
    <rPh sb="0" eb="2">
      <t>スズキ</t>
    </rPh>
    <rPh sb="3" eb="5">
      <t>ハナコ</t>
    </rPh>
    <phoneticPr fontId="5"/>
  </si>
  <si>
    <t>鈴木</t>
    <rPh sb="0" eb="2">
      <t>スズキ</t>
    </rPh>
    <phoneticPr fontId="5"/>
  </si>
  <si>
    <t>★黄色のセルはありませんか？
（黄色のセルは入力エラーです。再確認をしてください！）</t>
    <rPh sb="1" eb="3">
      <t>キイロ</t>
    </rPh>
    <rPh sb="16" eb="18">
      <t>キイロ</t>
    </rPh>
    <rPh sb="22" eb="24">
      <t>ニュウリョク</t>
    </rPh>
    <rPh sb="30" eb="33">
      <t>サイカクニン</t>
    </rPh>
    <phoneticPr fontId="5"/>
  </si>
  <si>
    <r>
      <t>車道までの距離</t>
    </r>
    <r>
      <rPr>
        <sz val="11"/>
        <rFont val="游ゴシック"/>
        <family val="3"/>
        <charset val="128"/>
        <scheme val="minor"/>
      </rPr>
      <t>（ｍ）</t>
    </r>
    <rPh sb="0" eb="2">
      <t>シャドウ</t>
    </rPh>
    <rPh sb="5" eb="7">
      <t>キョリ</t>
    </rPh>
    <phoneticPr fontId="5"/>
  </si>
  <si>
    <t>透析回数
（週）</t>
    <rPh sb="0" eb="2">
      <t>トウセキ</t>
    </rPh>
    <rPh sb="2" eb="4">
      <t>カイスウ</t>
    </rPh>
    <rPh sb="6" eb="7">
      <t>シュウ</t>
    </rPh>
    <phoneticPr fontId="5"/>
  </si>
  <si>
    <t>身長
（cm）</t>
    <rPh sb="0" eb="2">
      <t>シンチョウ</t>
    </rPh>
    <phoneticPr fontId="5"/>
  </si>
  <si>
    <t>体重
（kg）</t>
    <rPh sb="0" eb="2">
      <t>タイジュウ</t>
    </rPh>
    <phoneticPr fontId="5"/>
  </si>
  <si>
    <t>うち、昼間在宅</t>
    <rPh sb="3" eb="5">
      <t>チュウカン</t>
    </rPh>
    <rPh sb="5" eb="7">
      <t>ザイタク</t>
    </rPh>
    <phoneticPr fontId="5"/>
  </si>
  <si>
    <t>（事業所名）</t>
    <rPh sb="1" eb="4">
      <t>ジギョウショ</t>
    </rPh>
    <rPh sb="4" eb="5">
      <t>メイ</t>
    </rPh>
    <phoneticPr fontId="3"/>
  </si>
  <si>
    <t>（事業所連絡先）</t>
    <rPh sb="1" eb="4">
      <t>ジギョウショ</t>
    </rPh>
    <rPh sb="4" eb="7">
      <t>レンラクサキ</t>
    </rPh>
    <phoneticPr fontId="3"/>
  </si>
  <si>
    <t>40文字以内</t>
    <rPh sb="2" eb="4">
      <t>モジ</t>
    </rPh>
    <rPh sb="4" eb="6">
      <t>イナイ</t>
    </rPh>
    <phoneticPr fontId="5"/>
  </si>
  <si>
    <t>105文字以内</t>
    <phoneticPr fontId="5"/>
  </si>
  <si>
    <t>15文字以内</t>
    <phoneticPr fontId="5"/>
  </si>
  <si>
    <t>40文字以内</t>
    <phoneticPr fontId="5"/>
  </si>
  <si>
    <t>90文字以内</t>
    <phoneticPr fontId="5"/>
  </si>
  <si>
    <t>20文字以内</t>
    <phoneticPr fontId="5"/>
  </si>
  <si>
    <t>50文字以内</t>
    <phoneticPr fontId="5"/>
  </si>
  <si>
    <t>20文字以内</t>
    <phoneticPr fontId="5"/>
  </si>
  <si>
    <t>25文字以内</t>
    <phoneticPr fontId="5"/>
  </si>
  <si>
    <t>25文字以内</t>
    <phoneticPr fontId="5"/>
  </si>
  <si>
    <t>30文字以内</t>
    <phoneticPr fontId="5"/>
  </si>
  <si>
    <t>30文字以内</t>
    <phoneticPr fontId="5"/>
  </si>
  <si>
    <t>95文字以内</t>
    <phoneticPr fontId="5"/>
  </si>
  <si>
    <t>40文字以内</t>
    <phoneticPr fontId="5"/>
  </si>
  <si>
    <t>40文字以内</t>
    <phoneticPr fontId="5"/>
  </si>
  <si>
    <t>80文字以内</t>
    <phoneticPr fontId="5"/>
  </si>
  <si>
    <t>80文字以内</t>
    <phoneticPr fontId="5"/>
  </si>
  <si>
    <t>70文字以内</t>
    <phoneticPr fontId="5"/>
  </si>
  <si>
    <t>10文字以内</t>
    <phoneticPr fontId="5"/>
  </si>
  <si>
    <t>15文字以内</t>
    <phoneticPr fontId="5"/>
  </si>
  <si>
    <t>10文字以内</t>
    <phoneticPr fontId="5"/>
  </si>
  <si>
    <t>15文字以内</t>
    <phoneticPr fontId="5"/>
  </si>
  <si>
    <t>・該当する現病・既往歴等を選択する。特に現病・既往歴等がない場合は、「該当なし」を選択する。
・現病・既往歴が選択肢にない場合は、「その他」の欄に入力する。
≪エラーパターン≫
・現病・既往歴「該当なし」で、現病・既往歴の選択肢を選択した場合</t>
    <phoneticPr fontId="5"/>
  </si>
  <si>
    <t>・痛みの有無が「有」の場合、痛む箇所を選択する。選択肢がない場合は、「その他内容」欄に入力する。
≪エラーパターン≫
・痛みの有無が「無」で、痛む箇所を選択した場合</t>
    <phoneticPr fontId="5"/>
  </si>
  <si>
    <t>・アレルギーが「あり」の場合は、「内容」欄に入力。
≪エラーパターン≫
・アレルギー「なし」で、アレルギー内容を入力したとき</t>
    <phoneticPr fontId="5"/>
  </si>
  <si>
    <t>・該当する介護状況を選択する。特に介護状況がない場合は、「該当なし」を選択する。
・該当する介護状況が選択肢にない場合は、「その他」の欄に入力する。
≪エラーパターン≫
・介護状況「なし」で、介護状況の選択肢を選択した場合</t>
    <phoneticPr fontId="5"/>
  </si>
  <si>
    <t>女</t>
  </si>
  <si>
    <t>同居</t>
  </si>
  <si>
    <t>一軒家</t>
  </si>
  <si>
    <t>木造</t>
  </si>
  <si>
    <t>急</t>
  </si>
  <si>
    <t>インスリン</t>
  </si>
  <si>
    <t>不可</t>
  </si>
  <si>
    <t>中村</t>
    <rPh sb="0" eb="2">
      <t>ナカムラ</t>
    </rPh>
    <phoneticPr fontId="5"/>
  </si>
  <si>
    <t>35文字以内</t>
    <rPh sb="4" eb="6">
      <t>イナイ</t>
    </rPh>
    <phoneticPr fontId="5"/>
  </si>
  <si>
    <t>・同居の場合、同居家族の状況を選択する。
・該当する同居家族が選択肢にない場合は、「その他」の欄に入力する。
≪エラーパターン≫
・「独居」を選択して、同居家族の状況を選択した場合
・「あなた以外」の人数と、選択した同居家族の数が合わない場合
・「あなた以外」の人数より、「うち、昼間在宅」の人数が多い場合</t>
    <rPh sb="1" eb="3">
      <t>ドウキョ</t>
    </rPh>
    <rPh sb="4" eb="6">
      <t>バアイ</t>
    </rPh>
    <rPh sb="7" eb="9">
      <t>ドウキョ</t>
    </rPh>
    <rPh sb="9" eb="11">
      <t>カゾク</t>
    </rPh>
    <rPh sb="12" eb="14">
      <t>ジョウキョウ</t>
    </rPh>
    <rPh sb="15" eb="17">
      <t>センタク</t>
    </rPh>
    <rPh sb="26" eb="28">
      <t>ドウキョ</t>
    </rPh>
    <rPh sb="28" eb="30">
      <t>カゾク</t>
    </rPh>
    <rPh sb="68" eb="70">
      <t>ドッキョ</t>
    </rPh>
    <rPh sb="72" eb="74">
      <t>センタク</t>
    </rPh>
    <rPh sb="77" eb="79">
      <t>ドウキョ</t>
    </rPh>
    <rPh sb="79" eb="81">
      <t>カゾク</t>
    </rPh>
    <rPh sb="82" eb="84">
      <t>ジョウキョウ</t>
    </rPh>
    <rPh sb="85" eb="87">
      <t>センタク</t>
    </rPh>
    <rPh sb="89" eb="91">
      <t>バアイ</t>
    </rPh>
    <rPh sb="97" eb="99">
      <t>イガイ</t>
    </rPh>
    <rPh sb="101" eb="103">
      <t>ニンズウ</t>
    </rPh>
    <rPh sb="105" eb="107">
      <t>センタク</t>
    </rPh>
    <rPh sb="109" eb="111">
      <t>ドウキョ</t>
    </rPh>
    <rPh sb="111" eb="113">
      <t>カゾク</t>
    </rPh>
    <rPh sb="114" eb="115">
      <t>カズ</t>
    </rPh>
    <rPh sb="116" eb="117">
      <t>ア</t>
    </rPh>
    <rPh sb="120" eb="122">
      <t>バアイ</t>
    </rPh>
    <rPh sb="128" eb="130">
      <t>イガイ</t>
    </rPh>
    <rPh sb="132" eb="134">
      <t>ニンズウ</t>
    </rPh>
    <rPh sb="141" eb="143">
      <t>ヒルマ</t>
    </rPh>
    <rPh sb="143" eb="145">
      <t>ザイタク</t>
    </rPh>
    <rPh sb="147" eb="149">
      <t>ニンズウ</t>
    </rPh>
    <rPh sb="150" eb="151">
      <t>オオ</t>
    </rPh>
    <rPh sb="152" eb="154">
      <t>バアイ</t>
    </rPh>
    <phoneticPr fontId="5"/>
  </si>
  <si>
    <t>・緊急連絡先は、少なくとも1名は入力する
・「電話番号」「携帯番号」はどちらか片方でも可</t>
    <rPh sb="1" eb="3">
      <t>キンキュウ</t>
    </rPh>
    <rPh sb="3" eb="6">
      <t>レンラクサキ</t>
    </rPh>
    <rPh sb="8" eb="9">
      <t>スク</t>
    </rPh>
    <rPh sb="14" eb="15">
      <t>メイ</t>
    </rPh>
    <rPh sb="16" eb="18">
      <t>ニュウリョク</t>
    </rPh>
    <phoneticPr fontId="5"/>
  </si>
  <si>
    <t>・「かかりつけ医」は1つでも可
・かかりつけ医等なない場合は、「なし」と入力する</t>
    <rPh sb="7" eb="8">
      <t>イ</t>
    </rPh>
    <rPh sb="14" eb="15">
      <t>カ</t>
    </rPh>
    <rPh sb="22" eb="23">
      <t>イ</t>
    </rPh>
    <rPh sb="23" eb="24">
      <t>ナド</t>
    </rPh>
    <rPh sb="27" eb="29">
      <t>バアイ</t>
    </rPh>
    <rPh sb="36" eb="38">
      <t>ニュウリョク</t>
    </rPh>
    <phoneticPr fontId="5"/>
  </si>
  <si>
    <t>・階段がある場合は、階段の急・緩を選択する</t>
    <rPh sb="1" eb="3">
      <t>カイダン</t>
    </rPh>
    <rPh sb="6" eb="8">
      <t>バアイ</t>
    </rPh>
    <rPh sb="10" eb="12">
      <t>カイダン</t>
    </rPh>
    <rPh sb="13" eb="14">
      <t>キュウ</t>
    </rPh>
    <rPh sb="15" eb="16">
      <t>カン</t>
    </rPh>
    <rPh sb="17" eb="19">
      <t>センタク</t>
    </rPh>
    <phoneticPr fontId="5"/>
  </si>
  <si>
    <t>・該当する危険区域の状況を選択する。特に危険区域がない場合は、「該当なし」を選択する。
・該当する危険区域の状況が選択肢にない場合は、「その他」の欄に入力する。
≪エラーパターン≫
・危険区域「該当なし」で、危険区域の状況の選択肢を選択した場合</t>
    <rPh sb="5" eb="7">
      <t>キケン</t>
    </rPh>
    <rPh sb="7" eb="9">
      <t>クイキ</t>
    </rPh>
    <rPh sb="20" eb="22">
      <t>キケン</t>
    </rPh>
    <rPh sb="22" eb="24">
      <t>クイキ</t>
    </rPh>
    <rPh sb="49" eb="51">
      <t>キケン</t>
    </rPh>
    <rPh sb="51" eb="53">
      <t>クイキ</t>
    </rPh>
    <rPh sb="93" eb="95">
      <t>キケン</t>
    </rPh>
    <rPh sb="95" eb="97">
      <t>クイキ</t>
    </rPh>
    <rPh sb="98" eb="100">
      <t>ガイトウ</t>
    </rPh>
    <rPh sb="105" eb="107">
      <t>キケン</t>
    </rPh>
    <rPh sb="107" eb="109">
      <t>クイキ</t>
    </rPh>
    <phoneticPr fontId="5"/>
  </si>
  <si>
    <t>・支援状況を選択する。「自立」以外の場合は、支援の内容を入力する。
・その他、特に配慮を必要とする支援状況がある場合は、「その他」の欄に入力する
≪エラーパターン≫
・「自立」を選択して、支援の内容を入力した場合</t>
    <rPh sb="1" eb="3">
      <t>シエン</t>
    </rPh>
    <rPh sb="3" eb="5">
      <t>ジョウキョウ</t>
    </rPh>
    <rPh sb="12" eb="14">
      <t>ジリツ</t>
    </rPh>
    <rPh sb="15" eb="17">
      <t>イガイ</t>
    </rPh>
    <rPh sb="18" eb="20">
      <t>バアイ</t>
    </rPh>
    <rPh sb="22" eb="24">
      <t>シエン</t>
    </rPh>
    <rPh sb="25" eb="27">
      <t>ナイヨウ</t>
    </rPh>
    <rPh sb="28" eb="30">
      <t>ニュウリョク</t>
    </rPh>
    <rPh sb="37" eb="38">
      <t>タ</t>
    </rPh>
    <rPh sb="39" eb="40">
      <t>トク</t>
    </rPh>
    <rPh sb="41" eb="43">
      <t>ハイリョ</t>
    </rPh>
    <rPh sb="44" eb="46">
      <t>ヒツヨウ</t>
    </rPh>
    <rPh sb="49" eb="51">
      <t>シエン</t>
    </rPh>
    <rPh sb="51" eb="53">
      <t>ジョウキョウ</t>
    </rPh>
    <rPh sb="56" eb="58">
      <t>バアイ</t>
    </rPh>
    <rPh sb="86" eb="88">
      <t>ジリツ</t>
    </rPh>
    <rPh sb="90" eb="92">
      <t>センタク</t>
    </rPh>
    <rPh sb="95" eb="97">
      <t>シエン</t>
    </rPh>
    <rPh sb="98" eb="100">
      <t>ナイヨウ</t>
    </rPh>
    <rPh sb="101" eb="103">
      <t>ニュウリョク</t>
    </rPh>
    <phoneticPr fontId="5"/>
  </si>
  <si>
    <t>・避難支援者は、少なくとも1名は入力する
・避難支援者が見つからない場合は、「なし」を選択する</t>
    <rPh sb="1" eb="3">
      <t>ヒナン</t>
    </rPh>
    <rPh sb="3" eb="6">
      <t>シエンシャ</t>
    </rPh>
    <rPh sb="22" eb="24">
      <t>ヒナン</t>
    </rPh>
    <rPh sb="24" eb="27">
      <t>シエンシャ</t>
    </rPh>
    <rPh sb="28" eb="29">
      <t>ミ</t>
    </rPh>
    <rPh sb="34" eb="36">
      <t>バアイ</t>
    </rPh>
    <rPh sb="43" eb="45">
      <t>センタク</t>
    </rPh>
    <phoneticPr fontId="5"/>
  </si>
  <si>
    <t>・地域協力者は、少なくとも1名は入力する
・地域協力者が見つからない場合は、「なし」を選択する</t>
    <rPh sb="1" eb="3">
      <t>チイキ</t>
    </rPh>
    <rPh sb="3" eb="5">
      <t>キョウリョク</t>
    </rPh>
    <rPh sb="5" eb="6">
      <t>シャ</t>
    </rPh>
    <rPh sb="22" eb="24">
      <t>チイキ</t>
    </rPh>
    <rPh sb="24" eb="26">
      <t>キョウリョク</t>
    </rPh>
    <rPh sb="26" eb="27">
      <t>シャ</t>
    </rPh>
    <rPh sb="28" eb="29">
      <t>ミ</t>
    </rPh>
    <rPh sb="34" eb="36">
      <t>バアイ</t>
    </rPh>
    <rPh sb="43" eb="45">
      <t>センタク</t>
    </rPh>
    <phoneticPr fontId="5"/>
  </si>
  <si>
    <t>在宅酸素流量（L/分）</t>
    <rPh sb="0" eb="2">
      <t>ザイタク</t>
    </rPh>
    <rPh sb="2" eb="4">
      <t>サンソ</t>
    </rPh>
    <rPh sb="4" eb="6">
      <t>リュウリョウ</t>
    </rPh>
    <rPh sb="9" eb="10">
      <t>フン</t>
    </rPh>
    <phoneticPr fontId="5"/>
  </si>
  <si>
    <t>・特に配慮が必要な医療処置の状況がない場合は、「該当なし」を選択する
・該当する医療処置の状況が選択肢にない場合は、「その他」の欄に入力する
・「透析」を選択した場合は、透析回数（週）も入力する
・「在宅酸素」を選択した場合は、在宅酸素流量（L/分）も入力する
・「インスリン」を選択した場合は、自己注射可否も選択する
≪エラーパターン≫
・医療処置「該当なし」で、医療処置の状況の選択肢を選択した場合</t>
    <rPh sb="3" eb="5">
      <t>ハイリョ</t>
    </rPh>
    <rPh sb="6" eb="8">
      <t>ヒツヨウ</t>
    </rPh>
    <rPh sb="9" eb="11">
      <t>イリョウ</t>
    </rPh>
    <rPh sb="11" eb="13">
      <t>ショチ</t>
    </rPh>
    <rPh sb="14" eb="16">
      <t>ジョウキョウ</t>
    </rPh>
    <rPh sb="73" eb="75">
      <t>トウセキ</t>
    </rPh>
    <rPh sb="77" eb="79">
      <t>センタク</t>
    </rPh>
    <rPh sb="81" eb="83">
      <t>バアイ</t>
    </rPh>
    <rPh sb="85" eb="87">
      <t>トウセキ</t>
    </rPh>
    <rPh sb="87" eb="89">
      <t>カイスウ</t>
    </rPh>
    <rPh sb="90" eb="91">
      <t>シュウ</t>
    </rPh>
    <rPh sb="93" eb="95">
      <t>ニュウリョク</t>
    </rPh>
    <rPh sb="100" eb="102">
      <t>ザイタク</t>
    </rPh>
    <rPh sb="102" eb="104">
      <t>サンソ</t>
    </rPh>
    <rPh sb="106" eb="108">
      <t>センタク</t>
    </rPh>
    <rPh sb="110" eb="112">
      <t>バアイ</t>
    </rPh>
    <rPh sb="114" eb="116">
      <t>ザイタク</t>
    </rPh>
    <rPh sb="116" eb="118">
      <t>サンソ</t>
    </rPh>
    <rPh sb="118" eb="120">
      <t>リュウリョウ</t>
    </rPh>
    <rPh sb="123" eb="124">
      <t>フン</t>
    </rPh>
    <rPh sb="126" eb="128">
      <t>ニュウリョク</t>
    </rPh>
    <rPh sb="140" eb="142">
      <t>センタク</t>
    </rPh>
    <rPh sb="144" eb="146">
      <t>バアイ</t>
    </rPh>
    <rPh sb="148" eb="150">
      <t>ジコ</t>
    </rPh>
    <rPh sb="150" eb="152">
      <t>チュウシャ</t>
    </rPh>
    <rPh sb="152" eb="154">
      <t>カヒ</t>
    </rPh>
    <rPh sb="155" eb="157">
      <t>センタク</t>
    </rPh>
    <rPh sb="177" eb="179">
      <t>ガイトウ</t>
    </rPh>
    <phoneticPr fontId="5"/>
  </si>
  <si>
    <t>健康保険被保険者番号</t>
    <rPh sb="4" eb="8">
      <t>ヒホケンシャ</t>
    </rPh>
    <phoneticPr fontId="14"/>
  </si>
  <si>
    <t>健康保険被保険者番号</t>
    <rPh sb="0" eb="2">
      <t>ケンコウ</t>
    </rPh>
    <rPh sb="2" eb="4">
      <t>ホケン</t>
    </rPh>
    <rPh sb="4" eb="8">
      <t>ヒホケンシャ</t>
    </rPh>
    <rPh sb="8" eb="10">
      <t>バンゴウ</t>
    </rPh>
    <phoneticPr fontId="5"/>
  </si>
  <si>
    <t>個別避難計画作成対象外</t>
    <rPh sb="0" eb="2">
      <t>コベツ</t>
    </rPh>
    <rPh sb="2" eb="4">
      <t>ヒナン</t>
    </rPh>
    <rPh sb="4" eb="6">
      <t>ケイカク</t>
    </rPh>
    <rPh sb="6" eb="8">
      <t>サクセイ</t>
    </rPh>
    <rPh sb="8" eb="11">
      <t>タイショウガイ</t>
    </rPh>
    <phoneticPr fontId="5"/>
  </si>
  <si>
    <t>個別避難計画を作成しない理由</t>
    <rPh sb="0" eb="2">
      <t>コベツ</t>
    </rPh>
    <rPh sb="2" eb="4">
      <t>ヒナン</t>
    </rPh>
    <rPh sb="4" eb="6">
      <t>ケイカク</t>
    </rPh>
    <rPh sb="7" eb="9">
      <t>サクセイ</t>
    </rPh>
    <rPh sb="12" eb="14">
      <t>リユウ</t>
    </rPh>
    <phoneticPr fontId="5"/>
  </si>
  <si>
    <t>対象外</t>
  </si>
  <si>
    <t>男</t>
  </si>
  <si>
    <t>095-777-7777</t>
    <phoneticPr fontId="5"/>
  </si>
  <si>
    <t>ﾅｶﾞｻｷ ﾀﾛｳ</t>
  </si>
  <si>
    <t>095-000-0000</t>
  </si>
  <si>
    <t>080-000-0000</t>
  </si>
  <si>
    <t>095-000-0001</t>
  </si>
  <si>
    <t>ansin@ne.jp</t>
  </si>
  <si>
    <t>◎◎町×丁目×番◆号　◇アパート101</t>
  </si>
  <si>
    <t>◎◎</t>
  </si>
  <si>
    <t>095-800-0000</t>
  </si>
  <si>
    <t>080-0000-0001</t>
  </si>
  <si>
    <t>△△クリニック</t>
  </si>
  <si>
    <t>095-800-0002</t>
  </si>
  <si>
    <t>ケアプランセンター●●</t>
  </si>
  <si>
    <t>屋外は杖使用。ふらつきあり、支えが必要。</t>
  </si>
  <si>
    <t>ＣＭ</t>
  </si>
  <si>
    <t>例1</t>
    <rPh sb="0" eb="1">
      <t>レイ</t>
    </rPh>
    <phoneticPr fontId="3"/>
  </si>
  <si>
    <t>例2</t>
    <rPh sb="0" eb="1">
      <t>レイ</t>
    </rPh>
    <phoneticPr fontId="5"/>
  </si>
  <si>
    <t>生活保護</t>
    <rPh sb="0" eb="2">
      <t>セイカツ</t>
    </rPh>
    <rPh sb="2" eb="4">
      <t>ホゴ</t>
    </rPh>
    <phoneticPr fontId="5"/>
  </si>
  <si>
    <t>桜町2-22</t>
    <phoneticPr fontId="5"/>
  </si>
  <si>
    <t>・生活保護を受給されているかたは被保険者番号欄に「生活保護」と入力
・「電話番号」「携帯番号」はどちらか片方でも可
・施設入所等で個別避難計画を作成しない対象者は、住所まで入力し、医療・介護の状況～同意確認の欄まで入力しない
≪エラーパターン≫
・「電話番号」「携帯番号」の両方とも入力しなかったとき
（どちらもお持ちでないときは、「なし」と入力）</t>
    <rPh sb="16" eb="20">
      <t>ヒホケンシャ</t>
    </rPh>
    <rPh sb="20" eb="22">
      <t>バンゴウ</t>
    </rPh>
    <rPh sb="22" eb="23">
      <t>ラン</t>
    </rPh>
    <rPh sb="56" eb="57">
      <t>カ</t>
    </rPh>
    <rPh sb="59" eb="61">
      <t>シセツ</t>
    </rPh>
    <rPh sb="61" eb="63">
      <t>ニュウショ</t>
    </rPh>
    <rPh sb="63" eb="64">
      <t>ナド</t>
    </rPh>
    <rPh sb="65" eb="67">
      <t>コベツ</t>
    </rPh>
    <rPh sb="67" eb="69">
      <t>ヒナン</t>
    </rPh>
    <rPh sb="69" eb="71">
      <t>ケイカク</t>
    </rPh>
    <rPh sb="72" eb="74">
      <t>サクセイ</t>
    </rPh>
    <rPh sb="77" eb="80">
      <t>タイショウシャ</t>
    </rPh>
    <rPh sb="82" eb="84">
      <t>ジュウショ</t>
    </rPh>
    <rPh sb="86" eb="88">
      <t>ニュウリョク</t>
    </rPh>
    <rPh sb="90" eb="92">
      <t>イリョウ</t>
    </rPh>
    <rPh sb="104" eb="105">
      <t>ラン</t>
    </rPh>
    <rPh sb="107" eb="109">
      <t>ニュウリョク</t>
    </rPh>
    <phoneticPr fontId="5"/>
  </si>
  <si>
    <t>・施設入所等で個別避難計画を作成しない対象者は、対象外を選択し、その理由を入力する
≪エラーパターン≫
・「対象外」で、医療・介護の状況～同意確認の欄のどこかに入力されている</t>
    <rPh sb="24" eb="27">
      <t>タイショウガイ</t>
    </rPh>
    <rPh sb="28" eb="30">
      <t>センタク</t>
    </rPh>
    <rPh sb="34" eb="36">
      <t>リユウ</t>
    </rPh>
    <rPh sb="37" eb="39">
      <t>ニュウリョク</t>
    </rPh>
    <rPh sb="54" eb="57">
      <t>タイショウガイ</t>
    </rPh>
    <rPh sb="60" eb="62">
      <t>イリョウ</t>
    </rPh>
    <rPh sb="63" eb="65">
      <t>カイゴ</t>
    </rPh>
    <rPh sb="66" eb="68">
      <t>ジョウキョウ</t>
    </rPh>
    <rPh sb="69" eb="71">
      <t>ドウイ</t>
    </rPh>
    <rPh sb="71" eb="73">
      <t>カクニン</t>
    </rPh>
    <rPh sb="74" eb="75">
      <t>ラン</t>
    </rPh>
    <rPh sb="80" eb="82">
      <t>ニュウリョク</t>
    </rPh>
    <phoneticPr fontId="5"/>
  </si>
  <si>
    <t>例2</t>
    <rPh sb="0" eb="1">
      <t>レイ</t>
    </rPh>
    <phoneticPr fontId="3"/>
  </si>
  <si>
    <t>施設入所</t>
    <rPh sb="0" eb="2">
      <t>シセツ</t>
    </rPh>
    <rPh sb="2" eb="4">
      <t>ニュウショ</t>
    </rPh>
    <phoneticPr fontId="5"/>
  </si>
  <si>
    <t>ﾌﾘｶﾞﾅ
（半角）</t>
    <rPh sb="7" eb="9">
      <t>ハンカク</t>
    </rPh>
    <phoneticPr fontId="5"/>
  </si>
  <si>
    <t>ﾅｶﾞｻｷ ﾊﾅｺ</t>
    <phoneticPr fontId="5"/>
  </si>
  <si>
    <t>長崎　花子</t>
    <phoneticPr fontId="5"/>
  </si>
  <si>
    <t>甥</t>
    <rPh sb="0" eb="1">
      <t>オイ</t>
    </rPh>
    <phoneticPr fontId="5"/>
  </si>
  <si>
    <t>卵、えび</t>
    <rPh sb="0" eb="1">
      <t>タマゴ</t>
    </rPh>
    <phoneticPr fontId="5"/>
  </si>
  <si>
    <t>【作成支援報告書】</t>
    <phoneticPr fontId="3"/>
  </si>
  <si>
    <t>※避難支援等関係者：消防機関、警察機関、自治会、民生委員・児童委員、地域コミュニティ連絡協議会、
地域包括支援センター、居宅介護支援事業所　等 避難支援等の実施に携わる関係者</t>
    <rPh sb="1" eb="3">
      <t>ヒナン</t>
    </rPh>
    <rPh sb="3" eb="5">
      <t>シエン</t>
    </rPh>
    <rPh sb="5" eb="6">
      <t>トウ</t>
    </rPh>
    <rPh sb="6" eb="9">
      <t>カンケイシャ</t>
    </rPh>
    <rPh sb="10" eb="12">
      <t>ショウボウ</t>
    </rPh>
    <rPh sb="12" eb="14">
      <t>キカン</t>
    </rPh>
    <rPh sb="15" eb="17">
      <t>ケイサツ</t>
    </rPh>
    <rPh sb="17" eb="19">
      <t>キカン</t>
    </rPh>
    <rPh sb="20" eb="23">
      <t>ジチカイ</t>
    </rPh>
    <rPh sb="24" eb="26">
      <t>ミンセイ</t>
    </rPh>
    <rPh sb="26" eb="28">
      <t>イイン</t>
    </rPh>
    <rPh sb="29" eb="31">
      <t>ジドウ</t>
    </rPh>
    <rPh sb="31" eb="33">
      <t>イイン</t>
    </rPh>
    <rPh sb="34" eb="36">
      <t>チイキ</t>
    </rPh>
    <rPh sb="42" eb="44">
      <t>レンラク</t>
    </rPh>
    <rPh sb="44" eb="47">
      <t>キョウギカイ</t>
    </rPh>
    <rPh sb="49" eb="51">
      <t>チイキ</t>
    </rPh>
    <rPh sb="51" eb="53">
      <t>ホウカツ</t>
    </rPh>
    <rPh sb="53" eb="55">
      <t>シエン</t>
    </rPh>
    <rPh sb="60" eb="62">
      <t>キョタク</t>
    </rPh>
    <rPh sb="62" eb="64">
      <t>カイゴ</t>
    </rPh>
    <rPh sb="64" eb="66">
      <t>シエン</t>
    </rPh>
    <rPh sb="66" eb="68">
      <t>ジギョウ</t>
    </rPh>
    <rPh sb="68" eb="69">
      <t>ショ</t>
    </rPh>
    <rPh sb="70" eb="71">
      <t>トウ</t>
    </rPh>
    <rPh sb="72" eb="74">
      <t>ヒナン</t>
    </rPh>
    <rPh sb="74" eb="76">
      <t>シエン</t>
    </rPh>
    <rPh sb="76" eb="77">
      <t>トウ</t>
    </rPh>
    <rPh sb="78" eb="80">
      <t>ジッシ</t>
    </rPh>
    <rPh sb="81" eb="82">
      <t>タズサ</t>
    </rPh>
    <rPh sb="84" eb="87">
      <t>カンケイシャ</t>
    </rPh>
    <phoneticPr fontId="14"/>
  </si>
  <si>
    <t>介護度</t>
    <rPh sb="0" eb="3">
      <t>カイゴド</t>
    </rPh>
    <phoneticPr fontId="5"/>
  </si>
  <si>
    <t>要介護4</t>
    <rPh sb="0" eb="3">
      <t>ヨウカイゴ</t>
    </rPh>
    <phoneticPr fontId="5"/>
  </si>
  <si>
    <t>要介護3</t>
    <rPh sb="0" eb="3">
      <t>ヨウカイゴ</t>
    </rPh>
    <phoneticPr fontId="5"/>
  </si>
  <si>
    <t>４　安心カード専用容器等　</t>
    <rPh sb="11" eb="12">
      <t>ナド</t>
    </rPh>
    <phoneticPr fontId="3"/>
  </si>
  <si>
    <t>　</t>
    <phoneticPr fontId="3"/>
  </si>
  <si>
    <t>必要個数　（　　　　　　）個</t>
    <rPh sb="0" eb="2">
      <t>ヒツヨウ</t>
    </rPh>
    <rPh sb="1" eb="2">
      <t>ヨウ</t>
    </rPh>
    <rPh sb="2" eb="4">
      <t>コスウ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</si>
  <si>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</si>
  <si>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安心カード編集・発行：長崎市高齢者すこやか支援課　095-829-1146</t>
    <phoneticPr fontId="3"/>
  </si>
  <si>
    <t>例1</t>
    <rPh sb="0" eb="1">
      <t>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</si>
</sst>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0000000;@"/>
    <numFmt numFmtId="178" formatCode="0000000000;@"/>
  </numFmts>
  <fonts count="32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11"/>
      <name val="游ゴシック"/>
      <family val="2"/>
      <scheme val="minor"/>
    </font>
    <font>
      <sz val="16"/>
      <color theme="1"/>
      <name val="HGP創英角ﾎﾟｯﾌﾟ体"/>
      <family val="3"/>
      <charset val="128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99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indexed="64"/>
      </top>
      <bottom style="thin">
        <color auto="1"/>
      </bottom>
      <diagonal/>
    </border>
    <border>
      <left/>
      <right style="thin">
        <color auto="1"/>
      </right>
      <top style="dashed">
        <color indexed="64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248">
    <xf numFmtId="0" fontId="0" fillId="0" borderId="0" xfId="0"/>
    <xf numFmtId="0" fontId="8" fillId="0" borderId="0" xfId="3" applyFont="1" applyAlignment="1">
      <alignment vertical="center"/>
    </xf>
    <xf numFmtId="0" fontId="8" fillId="0" borderId="0" xfId="3" applyFont="1">
      <alignment vertical="center"/>
    </xf>
    <xf numFmtId="0" fontId="8" fillId="0" borderId="0" xfId="3" applyFont="1" applyBorder="1">
      <alignment vertical="center"/>
    </xf>
    <xf numFmtId="0" fontId="12" fillId="0" borderId="0" xfId="3" applyFont="1" applyAlignment="1">
      <alignment vertical="center"/>
    </xf>
    <xf numFmtId="0" fontId="12" fillId="0" borderId="0" xfId="3" applyFont="1">
      <alignment vertical="center"/>
    </xf>
    <xf numFmtId="0" fontId="8" fillId="0" borderId="0" xfId="3" applyFont="1" applyBorder="1" applyAlignment="1">
      <alignment vertical="center"/>
    </xf>
    <xf numFmtId="0" fontId="1" fillId="0" borderId="0" xfId="3" applyBorder="1" applyAlignment="1">
      <alignment vertical="center"/>
    </xf>
    <xf numFmtId="0" fontId="8" fillId="0" borderId="0" xfId="3" applyFont="1" applyBorder="1" applyAlignment="1">
      <alignment horizontal="left" vertical="center"/>
    </xf>
    <xf numFmtId="0" fontId="1" fillId="0" borderId="0" xfId="3" applyBorder="1" applyAlignment="1">
      <alignment horizontal="left" vertical="center"/>
    </xf>
    <xf numFmtId="0" fontId="18" fillId="0" borderId="0" xfId="3" applyFont="1">
      <alignment vertical="center"/>
    </xf>
    <xf numFmtId="0" fontId="15" fillId="0" borderId="0" xfId="3" applyFont="1" applyAlignment="1">
      <alignment vertical="center"/>
    </xf>
    <xf numFmtId="0" fontId="18" fillId="0" borderId="0" xfId="3" applyFont="1" applyBorder="1" applyAlignment="1">
      <alignment vertical="center"/>
    </xf>
    <xf numFmtId="0" fontId="19" fillId="0" borderId="0" xfId="3" applyFont="1" applyBorder="1" applyAlignment="1">
      <alignment vertical="center" wrapText="1" readingOrder="1"/>
    </xf>
    <xf numFmtId="0" fontId="8" fillId="0" borderId="34" xfId="3" applyFont="1" applyBorder="1" applyAlignment="1">
      <alignment vertical="center"/>
    </xf>
    <xf numFmtId="0" fontId="8" fillId="0" borderId="0" xfId="3" applyFont="1" applyAlignment="1">
      <alignment vertical="center" wrapText="1"/>
    </xf>
    <xf numFmtId="0" fontId="15" fillId="0" borderId="0" xfId="3" applyFont="1">
      <alignment vertical="center"/>
    </xf>
    <xf numFmtId="0" fontId="8" fillId="0" borderId="0" xfId="3" applyFont="1" applyAlignment="1">
      <alignment vertical="center"/>
    </xf>
    <xf numFmtId="0" fontId="8" fillId="0" borderId="7" xfId="3" applyFont="1" applyBorder="1" applyAlignment="1">
      <alignment vertical="center"/>
    </xf>
    <xf numFmtId="0" fontId="8" fillId="0" borderId="2" xfId="3" applyFont="1" applyBorder="1" applyAlignment="1">
      <alignment vertical="center"/>
    </xf>
    <xf numFmtId="0" fontId="10" fillId="0" borderId="0" xfId="3" applyFont="1" applyAlignment="1">
      <alignment vertical="center"/>
    </xf>
    <xf numFmtId="0" fontId="8" fillId="0" borderId="11" xfId="3" applyFont="1" applyBorder="1" applyAlignment="1">
      <alignment horizontal="left" vertical="center" shrinkToFit="1"/>
    </xf>
    <xf numFmtId="0" fontId="8" fillId="0" borderId="12" xfId="3" applyFont="1" applyBorder="1" applyAlignment="1">
      <alignment horizontal="right" vertical="center" shrinkToFit="1"/>
    </xf>
    <xf numFmtId="0" fontId="8" fillId="0" borderId="30" xfId="3" applyFont="1" applyBorder="1" applyAlignment="1">
      <alignment vertical="center" shrinkToFit="1"/>
    </xf>
    <xf numFmtId="0" fontId="8" fillId="0" borderId="11" xfId="3" applyFont="1" applyBorder="1" applyAlignment="1">
      <alignment vertical="center" shrinkToFit="1"/>
    </xf>
    <xf numFmtId="0" fontId="8" fillId="0" borderId="12" xfId="3" applyFont="1" applyBorder="1" applyAlignment="1">
      <alignment vertical="center" shrinkToFit="1"/>
    </xf>
    <xf numFmtId="0" fontId="8" fillId="0" borderId="8" xfId="3" applyFont="1" applyBorder="1" applyAlignment="1">
      <alignment vertical="center" shrinkToFit="1"/>
    </xf>
    <xf numFmtId="0" fontId="8" fillId="0" borderId="5" xfId="3" applyFont="1" applyBorder="1" applyAlignment="1">
      <alignment vertical="center" shrinkToFit="1"/>
    </xf>
    <xf numFmtId="0" fontId="8" fillId="0" borderId="0" xfId="3" applyFont="1" applyBorder="1" applyAlignment="1">
      <alignment vertical="center" shrinkToFit="1"/>
    </xf>
    <xf numFmtId="0" fontId="8" fillId="0" borderId="6" xfId="3" applyFont="1" applyBorder="1" applyAlignment="1">
      <alignment vertical="center" shrinkToFit="1"/>
    </xf>
    <xf numFmtId="0" fontId="22" fillId="0" borderId="0" xfId="3" applyFont="1" applyAlignment="1">
      <alignment horizontal="right" vertical="center"/>
    </xf>
    <xf numFmtId="0" fontId="8" fillId="0" borderId="4" xfId="3" applyFont="1" applyBorder="1" applyAlignment="1">
      <alignment horizontal="right" vertical="center" shrinkToFit="1"/>
    </xf>
    <xf numFmtId="0" fontId="8" fillId="0" borderId="9" xfId="3" applyFont="1" applyBorder="1" applyAlignment="1">
      <alignment vertical="center" shrinkToFit="1"/>
    </xf>
    <xf numFmtId="0" fontId="8" fillId="0" borderId="33" xfId="3" applyFont="1" applyBorder="1" applyAlignment="1">
      <alignment vertical="center" shrinkToFit="1"/>
    </xf>
    <xf numFmtId="0" fontId="8" fillId="0" borderId="7" xfId="3" applyFont="1" applyBorder="1" applyAlignment="1">
      <alignment vertical="center" shrinkToFit="1"/>
    </xf>
    <xf numFmtId="0" fontId="8" fillId="0" borderId="40" xfId="3" applyFont="1" applyBorder="1" applyAlignment="1">
      <alignment vertical="center"/>
    </xf>
    <xf numFmtId="57" fontId="8" fillId="0" borderId="0" xfId="3" applyNumberFormat="1" applyFont="1" applyAlignment="1">
      <alignment horizontal="left" vertical="center" shrinkToFit="1"/>
    </xf>
    <xf numFmtId="0" fontId="24" fillId="8" borderId="42" xfId="3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29" fillId="0" borderId="5" xfId="0" applyFont="1" applyFill="1" applyBorder="1" applyAlignment="1" applyProtection="1">
      <alignment vertical="center" wrapText="1"/>
      <protection locked="0"/>
    </xf>
    <xf numFmtId="0" fontId="29" fillId="0" borderId="0" xfId="0" applyFont="1" applyFill="1" applyBorder="1" applyAlignment="1" applyProtection="1">
      <alignment vertical="center" wrapText="1"/>
      <protection locked="0"/>
    </xf>
    <xf numFmtId="0" fontId="28" fillId="0" borderId="0" xfId="0" applyFont="1" applyAlignment="1" applyProtection="1">
      <alignment shrinkToFit="1"/>
      <protection locked="0"/>
    </xf>
    <xf numFmtId="0" fontId="28" fillId="0" borderId="2" xfId="0" applyFont="1" applyBorder="1" applyAlignment="1" applyProtection="1">
      <alignment shrinkToFit="1"/>
      <protection locked="0"/>
    </xf>
    <xf numFmtId="0" fontId="28" fillId="0" borderId="3" xfId="0" applyFont="1" applyBorder="1" applyAlignment="1" applyProtection="1">
      <alignment shrinkToFit="1"/>
      <protection locked="0"/>
    </xf>
    <xf numFmtId="0" fontId="28" fillId="0" borderId="4" xfId="0" applyFont="1" applyBorder="1" applyAlignment="1" applyProtection="1">
      <alignment shrinkToFit="1"/>
      <protection locked="0"/>
    </xf>
    <xf numFmtId="0" fontId="28" fillId="0" borderId="5" xfId="0" applyFont="1" applyBorder="1" applyAlignment="1" applyProtection="1">
      <alignment shrinkToFit="1"/>
      <protection locked="0"/>
    </xf>
    <xf numFmtId="0" fontId="28" fillId="0" borderId="0" xfId="0" applyFont="1" applyBorder="1" applyAlignment="1" applyProtection="1">
      <alignment shrinkToFit="1"/>
      <protection locked="0"/>
    </xf>
    <xf numFmtId="0" fontId="28" fillId="0" borderId="6" xfId="0" applyFont="1" applyBorder="1" applyAlignment="1" applyProtection="1">
      <alignment shrinkToFit="1"/>
      <protection locked="0"/>
    </xf>
    <xf numFmtId="0" fontId="28" fillId="0" borderId="7" xfId="0" applyFont="1" applyBorder="1" applyAlignment="1" applyProtection="1">
      <alignment shrinkToFit="1"/>
      <protection locked="0"/>
    </xf>
    <xf numFmtId="0" fontId="28" fillId="0" borderId="9" xfId="0" applyFont="1" applyBorder="1" applyAlignment="1" applyProtection="1">
      <alignment shrinkToFit="1"/>
      <protection locked="0"/>
    </xf>
    <xf numFmtId="0" fontId="0" fillId="0" borderId="1" xfId="0" applyFill="1" applyBorder="1" applyAlignment="1" applyProtection="1">
      <alignment horizontal="right" vertical="center"/>
      <protection locked="0"/>
    </xf>
    <xf numFmtId="57" fontId="0" fillId="0" borderId="1" xfId="0" applyNumberForma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center"/>
      <protection locked="0"/>
    </xf>
    <xf numFmtId="57" fontId="0" fillId="0" borderId="1" xfId="0" applyNumberFormat="1" applyFill="1" applyBorder="1" applyAlignment="1" applyProtection="1">
      <alignment vertical="center"/>
      <protection locked="0"/>
    </xf>
    <xf numFmtId="177" fontId="0" fillId="0" borderId="1" xfId="0" applyNumberFormat="1" applyFill="1" applyBorder="1" applyAlignment="1" applyProtection="1">
      <alignment vertical="center"/>
      <protection locked="0"/>
    </xf>
    <xf numFmtId="178" fontId="0" fillId="0" borderId="1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Alignment="1" applyProtection="1">
      <alignment vertical="center"/>
      <protection locked="0"/>
    </xf>
    <xf numFmtId="38" fontId="0" fillId="0" borderId="1" xfId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Protection="1">
      <protection locked="0"/>
    </xf>
    <xf numFmtId="57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7" fillId="0" borderId="1" xfId="2" applyFill="1" applyBorder="1" applyAlignment="1" applyProtection="1">
      <alignment vertical="center"/>
      <protection locked="0"/>
    </xf>
    <xf numFmtId="0" fontId="0" fillId="2" borderId="1" xfId="0" applyFont="1" applyFill="1" applyBorder="1" applyAlignment="1" applyProtection="1">
      <alignment vertical="top" wrapText="1"/>
    </xf>
    <xf numFmtId="0" fontId="4" fillId="2" borderId="1" xfId="0" applyFont="1" applyFill="1" applyBorder="1" applyAlignment="1" applyProtection="1">
      <alignment vertical="top" wrapText="1"/>
    </xf>
    <xf numFmtId="176" fontId="0" fillId="2" borderId="1" xfId="0" applyNumberFormat="1" applyFont="1" applyFill="1" applyBorder="1" applyAlignment="1" applyProtection="1">
      <alignment vertical="top" wrapText="1"/>
    </xf>
    <xf numFmtId="0" fontId="0" fillId="2" borderId="1" xfId="0" applyNumberFormat="1" applyFont="1" applyFill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horizontal="center" vertical="top" wrapText="1"/>
    </xf>
    <xf numFmtId="40" fontId="6" fillId="2" borderId="1" xfId="1" applyNumberFormat="1" applyFont="1" applyFill="1" applyBorder="1" applyAlignment="1" applyProtection="1">
      <alignment vertical="top" wrapText="1"/>
    </xf>
    <xf numFmtId="38" fontId="6" fillId="2" borderId="1" xfId="1" applyFont="1" applyFill="1" applyBorder="1" applyAlignment="1" applyProtection="1">
      <alignment vertical="top" wrapText="1"/>
    </xf>
    <xf numFmtId="38" fontId="6" fillId="5" borderId="1" xfId="1" applyFont="1" applyFill="1" applyBorder="1" applyAlignment="1" applyProtection="1">
      <alignment vertical="top" wrapText="1"/>
    </xf>
    <xf numFmtId="0" fontId="0" fillId="5" borderId="1" xfId="0" applyFont="1" applyFill="1" applyBorder="1" applyAlignment="1" applyProtection="1">
      <alignment vertical="top" wrapText="1"/>
    </xf>
    <xf numFmtId="0" fontId="0" fillId="5" borderId="1" xfId="0" applyFont="1" applyFill="1" applyBorder="1" applyAlignment="1" applyProtection="1">
      <alignment horizontal="center" vertical="top" wrapText="1"/>
    </xf>
    <xf numFmtId="0" fontId="0" fillId="3" borderId="1" xfId="0" applyFont="1" applyFill="1" applyBorder="1" applyAlignment="1" applyProtection="1">
      <alignment vertical="top" wrapText="1"/>
    </xf>
    <xf numFmtId="0" fontId="27" fillId="3" borderId="1" xfId="0" applyFont="1" applyFill="1" applyBorder="1" applyAlignment="1" applyProtection="1">
      <alignment vertical="top" wrapText="1"/>
    </xf>
    <xf numFmtId="0" fontId="0" fillId="9" borderId="1" xfId="0" applyFont="1" applyFill="1" applyBorder="1" applyAlignment="1" applyProtection="1">
      <alignment vertical="top" wrapText="1"/>
    </xf>
    <xf numFmtId="0" fontId="0" fillId="4" borderId="1" xfId="0" applyFont="1" applyFill="1" applyBorder="1" applyAlignment="1" applyProtection="1">
      <alignment vertical="top" wrapText="1"/>
    </xf>
    <xf numFmtId="0" fontId="25" fillId="4" borderId="1" xfId="0" applyFont="1" applyFill="1" applyBorder="1" applyAlignment="1" applyProtection="1">
      <alignment vertical="top" wrapText="1"/>
    </xf>
    <xf numFmtId="0" fontId="0" fillId="6" borderId="1" xfId="0" applyFont="1" applyFill="1" applyBorder="1" applyAlignment="1" applyProtection="1">
      <alignment vertical="top" wrapText="1"/>
    </xf>
    <xf numFmtId="0" fontId="0" fillId="7" borderId="1" xfId="0" applyFont="1" applyFill="1" applyBorder="1" applyAlignment="1" applyProtection="1">
      <alignment vertical="top" wrapText="1"/>
    </xf>
    <xf numFmtId="0" fontId="0" fillId="10" borderId="1" xfId="0" applyFont="1" applyFill="1" applyBorder="1" applyAlignment="1" applyProtection="1">
      <alignment vertical="top" wrapText="1"/>
    </xf>
    <xf numFmtId="0" fontId="0" fillId="11" borderId="1" xfId="0" applyFont="1" applyFill="1" applyBorder="1" applyAlignment="1" applyProtection="1">
      <alignment vertical="top" wrapText="1"/>
    </xf>
    <xf numFmtId="0" fontId="12" fillId="8" borderId="0" xfId="0" applyFont="1" applyFill="1" applyProtection="1">
      <protection locked="0"/>
    </xf>
    <xf numFmtId="0" fontId="12" fillId="0" borderId="0" xfId="0" applyFont="1" applyProtection="1"/>
    <xf numFmtId="0" fontId="12" fillId="0" borderId="0" xfId="0" applyFont="1" applyAlignment="1" applyProtection="1">
      <alignment vertical="center"/>
    </xf>
    <xf numFmtId="0" fontId="12" fillId="0" borderId="8" xfId="0" applyFont="1" applyBorder="1" applyAlignment="1" applyProtection="1">
      <alignment vertical="center"/>
    </xf>
    <xf numFmtId="0" fontId="12" fillId="0" borderId="0" xfId="0" applyFont="1" applyAlignment="1" applyProtection="1">
      <alignment horizontal="right"/>
    </xf>
    <xf numFmtId="0" fontId="0" fillId="0" borderId="1" xfId="0" applyFill="1" applyBorder="1" applyAlignment="1" applyProtection="1">
      <alignment vertical="center"/>
    </xf>
    <xf numFmtId="0" fontId="12" fillId="0" borderId="0" xfId="0" applyFont="1" applyFill="1" applyProtection="1"/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0" borderId="11" xfId="0" applyFont="1" applyFill="1" applyBorder="1" applyAlignment="1" applyProtection="1">
      <alignment vertical="center" wrapText="1"/>
      <protection locked="0"/>
    </xf>
    <xf numFmtId="0" fontId="29" fillId="0" borderId="12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9" fillId="0" borderId="11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left" vertical="center" wrapText="1"/>
      <protection locked="0"/>
    </xf>
    <xf numFmtId="0" fontId="26" fillId="8" borderId="0" xfId="0" applyFont="1" applyFill="1" applyAlignment="1" applyProtection="1">
      <alignment horizontal="center" vertical="center" wrapText="1"/>
      <protection locked="0"/>
    </xf>
    <xf numFmtId="0" fontId="29" fillId="0" borderId="11" xfId="0" applyFont="1" applyFill="1" applyBorder="1" applyAlignment="1" applyProtection="1">
      <alignment horizontal="left" vertical="center"/>
      <protection locked="0"/>
    </xf>
    <xf numFmtId="0" fontId="29" fillId="0" borderId="12" xfId="0" applyFont="1" applyFill="1" applyBorder="1" applyAlignment="1" applyProtection="1">
      <alignment horizontal="left" vertical="center"/>
      <protection locked="0"/>
    </xf>
    <xf numFmtId="0" fontId="30" fillId="0" borderId="10" xfId="0" applyFont="1" applyFill="1" applyBorder="1" applyAlignment="1" applyProtection="1">
      <alignment vertical="center" wrapText="1"/>
      <protection locked="0"/>
    </xf>
    <xf numFmtId="0" fontId="30" fillId="0" borderId="12" xfId="0" applyFont="1" applyFill="1" applyBorder="1" applyAlignment="1" applyProtection="1">
      <alignment vertical="center" wrapText="1"/>
      <protection locked="0"/>
    </xf>
    <xf numFmtId="0" fontId="23" fillId="0" borderId="0" xfId="3" applyFont="1" applyAlignment="1">
      <alignment horizontal="left" vertical="top"/>
    </xf>
    <xf numFmtId="57" fontId="12" fillId="0" borderId="0" xfId="3" applyNumberFormat="1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8" fillId="0" borderId="3" xfId="3" applyFont="1" applyBorder="1" applyAlignment="1">
      <alignment horizontal="left" vertical="center" shrinkToFit="1"/>
    </xf>
    <xf numFmtId="0" fontId="8" fillId="0" borderId="3" xfId="3" applyFont="1" applyBorder="1" applyAlignment="1">
      <alignment vertical="center" shrinkToFit="1"/>
    </xf>
    <xf numFmtId="0" fontId="8" fillId="0" borderId="8" xfId="3" applyFont="1" applyBorder="1" applyAlignment="1">
      <alignment horizontal="center" vertical="center" shrinkToFit="1"/>
    </xf>
    <xf numFmtId="0" fontId="8" fillId="0" borderId="10" xfId="3" applyFont="1" applyBorder="1" applyAlignment="1">
      <alignment horizontal="center" vertical="center" shrinkToFit="1"/>
    </xf>
    <xf numFmtId="0" fontId="8" fillId="0" borderId="11" xfId="3" applyFont="1" applyBorder="1" applyAlignment="1">
      <alignment horizontal="center" vertical="center" shrinkToFit="1"/>
    </xf>
    <xf numFmtId="0" fontId="8" fillId="0" borderId="11" xfId="3" applyFont="1" applyBorder="1" applyAlignment="1">
      <alignment horizontal="left" vertical="center" shrinkToFit="1"/>
    </xf>
    <xf numFmtId="0" fontId="8" fillId="0" borderId="5" xfId="3" applyFont="1" applyBorder="1" applyAlignment="1">
      <alignment horizontal="left" vertical="center" shrinkToFit="1"/>
    </xf>
    <xf numFmtId="0" fontId="8" fillId="0" borderId="0" xfId="3" applyFont="1" applyBorder="1" applyAlignment="1">
      <alignment horizontal="left" vertical="center" shrinkToFit="1"/>
    </xf>
    <xf numFmtId="0" fontId="8" fillId="0" borderId="0" xfId="3" applyFont="1" applyAlignment="1">
      <alignment horizontal="right" vertical="center" shrinkToFit="1"/>
    </xf>
    <xf numFmtId="57" fontId="8" fillId="0" borderId="0" xfId="3" applyNumberFormat="1" applyFont="1" applyAlignment="1">
      <alignment horizontal="center" vertical="center" shrinkToFit="1"/>
    </xf>
    <xf numFmtId="0" fontId="8" fillId="0" borderId="2" xfId="3" applyFont="1" applyBorder="1" applyAlignment="1">
      <alignment vertical="center" wrapText="1" shrinkToFit="1"/>
    </xf>
    <xf numFmtId="0" fontId="8" fillId="0" borderId="3" xfId="3" applyFont="1" applyBorder="1" applyAlignment="1">
      <alignment vertical="center" wrapText="1" shrinkToFit="1"/>
    </xf>
    <xf numFmtId="0" fontId="8" fillId="0" borderId="4" xfId="3" applyFont="1" applyBorder="1" applyAlignment="1">
      <alignment vertical="center" wrapText="1" shrinkToFit="1"/>
    </xf>
    <xf numFmtId="0" fontId="8" fillId="0" borderId="5" xfId="3" applyFont="1" applyBorder="1" applyAlignment="1">
      <alignment vertical="center" wrapText="1" shrinkToFit="1"/>
    </xf>
    <xf numFmtId="0" fontId="8" fillId="0" borderId="0" xfId="3" applyFont="1" applyBorder="1" applyAlignment="1">
      <alignment vertical="center" wrapText="1" shrinkToFit="1"/>
    </xf>
    <xf numFmtId="0" fontId="8" fillId="0" borderId="6" xfId="3" applyFont="1" applyBorder="1" applyAlignment="1">
      <alignment vertical="center" wrapText="1" shrinkToFit="1"/>
    </xf>
    <xf numFmtId="0" fontId="8" fillId="0" borderId="7" xfId="3" applyFont="1" applyBorder="1" applyAlignment="1">
      <alignment vertical="center" wrapText="1" shrinkToFit="1"/>
    </xf>
    <xf numFmtId="0" fontId="8" fillId="0" borderId="8" xfId="3" applyFont="1" applyBorder="1" applyAlignment="1">
      <alignment vertical="center" wrapText="1" shrinkToFit="1"/>
    </xf>
    <xf numFmtId="0" fontId="8" fillId="0" borderId="9" xfId="3" applyFont="1" applyBorder="1" applyAlignment="1">
      <alignment vertical="center" wrapText="1" shrinkToFit="1"/>
    </xf>
    <xf numFmtId="0" fontId="8" fillId="0" borderId="2" xfId="3" applyFont="1" applyBorder="1" applyAlignment="1">
      <alignment vertical="center" shrinkToFit="1"/>
    </xf>
    <xf numFmtId="0" fontId="8" fillId="0" borderId="4" xfId="3" applyFont="1" applyBorder="1" applyAlignment="1">
      <alignment vertical="center" shrinkToFit="1"/>
    </xf>
    <xf numFmtId="0" fontId="8" fillId="0" borderId="12" xfId="3" applyFont="1" applyBorder="1" applyAlignment="1">
      <alignment horizontal="left" vertical="center" shrinkToFit="1"/>
    </xf>
    <xf numFmtId="0" fontId="8" fillId="0" borderId="11" xfId="3" applyFont="1" applyBorder="1" applyAlignment="1">
      <alignment vertical="center" shrinkToFit="1"/>
    </xf>
    <xf numFmtId="0" fontId="8" fillId="0" borderId="12" xfId="3" applyFont="1" applyBorder="1" applyAlignment="1">
      <alignment vertical="center" shrinkToFit="1"/>
    </xf>
    <xf numFmtId="0" fontId="8" fillId="0" borderId="10" xfId="3" applyFont="1" applyBorder="1" applyAlignment="1">
      <alignment vertical="center" shrinkToFit="1"/>
    </xf>
    <xf numFmtId="0" fontId="8" fillId="0" borderId="3" xfId="3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0" fontId="8" fillId="0" borderId="1" xfId="3" applyFont="1" applyBorder="1" applyAlignment="1">
      <alignment horizontal="center" vertical="center"/>
    </xf>
    <xf numFmtId="0" fontId="8" fillId="0" borderId="10" xfId="3" applyFont="1" applyBorder="1" applyAlignment="1">
      <alignment horizontal="left" vertical="center" shrinkToFit="1"/>
    </xf>
    <xf numFmtId="0" fontId="8" fillId="0" borderId="1" xfId="3" applyFont="1" applyBorder="1" applyAlignment="1">
      <alignment horizontal="left" vertical="center" wrapText="1"/>
    </xf>
    <xf numFmtId="0" fontId="8" fillId="0" borderId="7" xfId="3" applyFont="1" applyBorder="1" applyAlignment="1">
      <alignment vertical="center" shrinkToFit="1"/>
    </xf>
    <xf numFmtId="0" fontId="8" fillId="0" borderId="8" xfId="3" applyFont="1" applyBorder="1" applyAlignment="1">
      <alignment vertical="center" shrinkToFit="1"/>
    </xf>
    <xf numFmtId="0" fontId="8" fillId="0" borderId="2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0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22" fillId="0" borderId="3" xfId="3" applyFont="1" applyBorder="1" applyAlignment="1">
      <alignment horizontal="left" vertical="center" wrapText="1" shrinkToFit="1"/>
    </xf>
    <xf numFmtId="0" fontId="22" fillId="0" borderId="4" xfId="3" applyFont="1" applyBorder="1" applyAlignment="1">
      <alignment horizontal="left" vertical="center" wrapText="1" shrinkToFit="1"/>
    </xf>
    <xf numFmtId="0" fontId="22" fillId="0" borderId="35" xfId="3" applyFont="1" applyBorder="1" applyAlignment="1">
      <alignment horizontal="left" vertical="center" wrapText="1" shrinkToFit="1"/>
    </xf>
    <xf numFmtId="0" fontId="22" fillId="0" borderId="36" xfId="3" applyFont="1" applyBorder="1" applyAlignment="1">
      <alignment horizontal="left" vertical="center" wrapText="1" shrinkToFit="1"/>
    </xf>
    <xf numFmtId="0" fontId="22" fillId="0" borderId="0" xfId="3" applyFont="1" applyAlignment="1">
      <alignment horizontal="left" vertical="top" wrapText="1" shrinkToFit="1"/>
    </xf>
    <xf numFmtId="0" fontId="8" fillId="0" borderId="1" xfId="3" applyFont="1" applyBorder="1" applyAlignment="1">
      <alignment horizontal="center" vertical="center" wrapText="1"/>
    </xf>
    <xf numFmtId="0" fontId="20" fillId="0" borderId="33" xfId="3" applyFont="1" applyBorder="1" applyAlignment="1">
      <alignment horizontal="left" vertical="center" wrapText="1" shrinkToFit="1" readingOrder="1"/>
    </xf>
    <xf numFmtId="0" fontId="20" fillId="0" borderId="41" xfId="3" applyFont="1" applyBorder="1" applyAlignment="1">
      <alignment horizontal="left" vertical="center" wrapText="1" shrinkToFit="1" readingOrder="1"/>
    </xf>
    <xf numFmtId="0" fontId="20" fillId="0" borderId="8" xfId="3" applyFont="1" applyBorder="1" applyAlignment="1">
      <alignment horizontal="left" vertical="center" wrapText="1" shrinkToFit="1" readingOrder="1"/>
    </xf>
    <xf numFmtId="0" fontId="20" fillId="0" borderId="9" xfId="3" applyFont="1" applyBorder="1" applyAlignment="1">
      <alignment horizontal="left" vertical="center" wrapText="1" shrinkToFit="1" readingOrder="1"/>
    </xf>
    <xf numFmtId="0" fontId="10" fillId="0" borderId="37" xfId="3" applyFont="1" applyBorder="1" applyAlignment="1">
      <alignment horizontal="center" vertical="center" shrinkToFit="1"/>
    </xf>
    <xf numFmtId="0" fontId="10" fillId="0" borderId="38" xfId="3" applyFont="1" applyBorder="1" applyAlignment="1">
      <alignment horizontal="center" vertical="center" shrinkToFit="1"/>
    </xf>
    <xf numFmtId="0" fontId="10" fillId="0" borderId="39" xfId="3" applyFont="1" applyBorder="1" applyAlignment="1">
      <alignment horizontal="center" vertical="center" shrinkToFit="1"/>
    </xf>
    <xf numFmtId="0" fontId="8" fillId="0" borderId="0" xfId="3" applyFont="1" applyAlignment="1">
      <alignment horizontal="left" vertical="center" shrinkToFit="1" readingOrder="1"/>
    </xf>
    <xf numFmtId="0" fontId="8" fillId="0" borderId="6" xfId="3" applyFont="1" applyBorder="1" applyAlignment="1">
      <alignment horizontal="left" vertical="center" shrinkToFit="1" readingOrder="1"/>
    </xf>
    <xf numFmtId="0" fontId="8" fillId="0" borderId="0" xfId="3" applyFont="1" applyBorder="1" applyAlignment="1">
      <alignment horizontal="left" vertical="center" shrinkToFit="1" readingOrder="1"/>
    </xf>
    <xf numFmtId="0" fontId="8" fillId="0" borderId="0" xfId="3" applyFont="1" applyAlignment="1">
      <alignment vertical="center" shrinkToFit="1" readingOrder="1"/>
    </xf>
    <xf numFmtId="0" fontId="20" fillId="0" borderId="0" xfId="3" applyFont="1" applyBorder="1" applyAlignment="1">
      <alignment vertical="center" shrinkToFit="1" readingOrder="1"/>
    </xf>
    <xf numFmtId="0" fontId="8" fillId="0" borderId="10" xfId="3" applyFont="1" applyBorder="1" applyAlignment="1">
      <alignment horizontal="center" vertical="center"/>
    </xf>
    <xf numFmtId="0" fontId="8" fillId="0" borderId="1" xfId="3" applyFont="1" applyBorder="1" applyAlignment="1">
      <alignment horizontal="left" vertical="center"/>
    </xf>
    <xf numFmtId="0" fontId="8" fillId="0" borderId="7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2" xfId="3" applyFont="1" applyBorder="1" applyAlignment="1">
      <alignment horizontal="right" vertical="center"/>
    </xf>
    <xf numFmtId="0" fontId="8" fillId="0" borderId="3" xfId="3" applyFont="1" applyBorder="1" applyAlignment="1">
      <alignment horizontal="right" vertical="center"/>
    </xf>
    <xf numFmtId="0" fontId="8" fillId="0" borderId="4" xfId="3" applyFont="1" applyBorder="1" applyAlignment="1">
      <alignment horizontal="right" vertical="center"/>
    </xf>
    <xf numFmtId="0" fontId="8" fillId="0" borderId="31" xfId="3" applyFont="1" applyBorder="1" applyAlignment="1">
      <alignment vertical="center" shrinkToFit="1"/>
    </xf>
    <xf numFmtId="0" fontId="8" fillId="0" borderId="32" xfId="3" applyFont="1" applyBorder="1" applyAlignment="1">
      <alignment vertical="center" shrinkToFit="1"/>
    </xf>
    <xf numFmtId="0" fontId="8" fillId="0" borderId="33" xfId="3" applyFont="1" applyBorder="1" applyAlignment="1">
      <alignment vertical="center" shrinkToFit="1"/>
    </xf>
    <xf numFmtId="0" fontId="8" fillId="0" borderId="33" xfId="3" applyFont="1" applyBorder="1" applyAlignment="1">
      <alignment horizontal="center" vertical="center" shrinkToFit="1"/>
    </xf>
    <xf numFmtId="0" fontId="8" fillId="0" borderId="33" xfId="3" applyFont="1" applyBorder="1" applyAlignment="1">
      <alignment horizontal="left" vertical="center" shrinkToFit="1"/>
    </xf>
    <xf numFmtId="0" fontId="15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12" fillId="0" borderId="0" xfId="3" applyFont="1" applyAlignment="1">
      <alignment horizontal="center" vertical="center"/>
    </xf>
    <xf numFmtId="0" fontId="8" fillId="0" borderId="2" xfId="3" applyFont="1" applyBorder="1" applyAlignment="1">
      <alignment horizontal="left" vertical="center" shrinkToFit="1"/>
    </xf>
    <xf numFmtId="0" fontId="8" fillId="0" borderId="7" xfId="3" applyFont="1" applyBorder="1" applyAlignment="1">
      <alignment horizontal="left" vertical="center" shrinkToFit="1"/>
    </xf>
    <xf numFmtId="0" fontId="8" fillId="0" borderId="8" xfId="3" applyFont="1" applyBorder="1" applyAlignment="1">
      <alignment horizontal="left" vertical="center" shrinkToFit="1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0" fontId="12" fillId="0" borderId="0" xfId="3" applyFont="1" applyAlignment="1">
      <alignment vertical="center" shrinkToFit="1"/>
    </xf>
    <xf numFmtId="0" fontId="12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8" fillId="0" borderId="17" xfId="0" applyFont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0" fontId="8" fillId="0" borderId="22" xfId="0" applyFont="1" applyBorder="1" applyAlignment="1">
      <alignment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3" applyFont="1" applyBorder="1" applyAlignment="1">
      <alignment vertical="center" shrinkToFit="1"/>
    </xf>
    <xf numFmtId="0" fontId="8" fillId="0" borderId="14" xfId="3" applyFont="1" applyBorder="1" applyAlignment="1">
      <alignment vertical="center" shrinkToFit="1"/>
    </xf>
    <xf numFmtId="0" fontId="8" fillId="0" borderId="21" xfId="3" applyFont="1" applyBorder="1" applyAlignment="1">
      <alignment vertical="center" shrinkToFit="1"/>
    </xf>
    <xf numFmtId="0" fontId="8" fillId="0" borderId="13" xfId="3" applyFont="1" applyBorder="1" applyAlignment="1">
      <alignment vertical="center" shrinkToFit="1"/>
    </xf>
    <xf numFmtId="0" fontId="8" fillId="0" borderId="26" xfId="3" applyFont="1" applyBorder="1" applyAlignment="1">
      <alignment vertical="center" shrinkToFit="1"/>
    </xf>
    <xf numFmtId="0" fontId="8" fillId="0" borderId="16" xfId="3" applyFont="1" applyBorder="1" applyAlignment="1">
      <alignment vertical="center" shrinkToFit="1"/>
    </xf>
    <xf numFmtId="0" fontId="8" fillId="0" borderId="22" xfId="3" applyFont="1" applyBorder="1" applyAlignment="1">
      <alignment vertical="center" shrinkToFit="1"/>
    </xf>
    <xf numFmtId="0" fontId="8" fillId="0" borderId="26" xfId="3" applyFont="1" applyBorder="1" applyAlignment="1">
      <alignment horizontal="left" vertical="center" shrinkToFit="1"/>
    </xf>
    <xf numFmtId="0" fontId="8" fillId="0" borderId="16" xfId="3" applyFont="1" applyBorder="1" applyAlignment="1">
      <alignment horizontal="left" vertical="center" shrinkToFit="1"/>
    </xf>
    <xf numFmtId="0" fontId="8" fillId="0" borderId="18" xfId="3" applyFont="1" applyBorder="1" applyAlignment="1">
      <alignment horizontal="left" vertical="center" shrinkToFit="1"/>
    </xf>
    <xf numFmtId="0" fontId="8" fillId="0" borderId="18" xfId="3" applyFont="1" applyBorder="1" applyAlignment="1">
      <alignment vertical="center" shrinkToFit="1"/>
    </xf>
    <xf numFmtId="0" fontId="8" fillId="0" borderId="5" xfId="3" applyFont="1" applyBorder="1" applyAlignment="1">
      <alignment shrinkToFit="1"/>
    </xf>
    <xf numFmtId="0" fontId="8" fillId="0" borderId="0" xfId="3" applyFont="1" applyBorder="1" applyAlignment="1">
      <alignment shrinkToFit="1"/>
    </xf>
    <xf numFmtId="0" fontId="8" fillId="0" borderId="6" xfId="3" applyFont="1" applyBorder="1" applyAlignment="1">
      <alignment shrinkToFit="1"/>
    </xf>
    <xf numFmtId="0" fontId="8" fillId="0" borderId="5" xfId="3" applyFont="1" applyBorder="1" applyAlignment="1">
      <alignment horizontal="left" vertical="top" wrapText="1" shrinkToFit="1"/>
    </xf>
    <xf numFmtId="0" fontId="8" fillId="0" borderId="0" xfId="3" applyFont="1" applyBorder="1" applyAlignment="1">
      <alignment horizontal="left" vertical="top" wrapText="1" shrinkToFit="1"/>
    </xf>
    <xf numFmtId="0" fontId="8" fillId="0" borderId="6" xfId="3" applyFont="1" applyBorder="1" applyAlignment="1">
      <alignment horizontal="left" vertical="top" wrapText="1" shrinkToFit="1"/>
    </xf>
    <xf numFmtId="0" fontId="8" fillId="0" borderId="7" xfId="3" applyFont="1" applyBorder="1" applyAlignment="1">
      <alignment horizontal="left" vertical="top" wrapText="1" shrinkToFit="1"/>
    </xf>
    <xf numFmtId="0" fontId="8" fillId="0" borderId="8" xfId="3" applyFont="1" applyBorder="1" applyAlignment="1">
      <alignment horizontal="left" vertical="top" wrapText="1" shrinkToFit="1"/>
    </xf>
    <xf numFmtId="0" fontId="8" fillId="0" borderId="9" xfId="3" applyFont="1" applyBorder="1" applyAlignment="1">
      <alignment horizontal="left" vertical="top" wrapText="1" shrinkToFit="1"/>
    </xf>
    <xf numFmtId="0" fontId="8" fillId="0" borderId="0" xfId="3" applyFont="1" applyAlignment="1">
      <alignment horizontal="center" shrinkToFit="1"/>
    </xf>
    <xf numFmtId="0" fontId="21" fillId="0" borderId="0" xfId="3" applyNumberFormat="1" applyFont="1" applyBorder="1" applyAlignment="1">
      <alignment vertical="center" shrinkToFit="1"/>
    </xf>
    <xf numFmtId="0" fontId="21" fillId="0" borderId="0" xfId="3" applyNumberFormat="1" applyFont="1" applyBorder="1" applyAlignment="1">
      <alignment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vertical="center" wrapText="1"/>
    </xf>
    <xf numFmtId="0" fontId="8" fillId="0" borderId="5" xfId="3" applyFont="1" applyBorder="1" applyAlignment="1">
      <alignment vertical="center" shrinkToFit="1"/>
    </xf>
    <xf numFmtId="0" fontId="8" fillId="0" borderId="0" xfId="3" applyFont="1" applyBorder="1" applyAlignment="1">
      <alignment vertical="center" shrinkToFit="1"/>
    </xf>
    <xf numFmtId="0" fontId="8" fillId="0" borderId="6" xfId="3" applyFont="1" applyBorder="1" applyAlignment="1">
      <alignment vertical="center" shrinkToFit="1"/>
    </xf>
    <xf numFmtId="0" fontId="8" fillId="0" borderId="25" xfId="3" applyFont="1" applyBorder="1" applyAlignment="1">
      <alignment vertical="center" shrinkToFit="1"/>
    </xf>
    <xf numFmtId="0" fontId="8" fillId="0" borderId="9" xfId="3" applyFont="1" applyBorder="1" applyAlignment="1">
      <alignment vertical="center" shrinkToFit="1"/>
    </xf>
    <xf numFmtId="0" fontId="8" fillId="0" borderId="2" xfId="3" applyFont="1" applyBorder="1" applyAlignment="1">
      <alignment shrinkToFit="1"/>
    </xf>
    <xf numFmtId="0" fontId="8" fillId="0" borderId="3" xfId="3" applyFont="1" applyBorder="1" applyAlignment="1">
      <alignment shrinkToFit="1"/>
    </xf>
    <xf numFmtId="0" fontId="8" fillId="0" borderId="4" xfId="3" applyFont="1" applyBorder="1" applyAlignment="1">
      <alignment shrinkToFit="1"/>
    </xf>
    <xf numFmtId="0" fontId="8" fillId="0" borderId="5" xfId="3" applyFont="1" applyBorder="1" applyAlignment="1">
      <alignment vertical="top" wrapText="1" shrinkToFit="1"/>
    </xf>
    <xf numFmtId="0" fontId="8" fillId="0" borderId="0" xfId="3" applyFont="1" applyBorder="1" applyAlignment="1">
      <alignment vertical="top" wrapText="1" shrinkToFit="1"/>
    </xf>
    <xf numFmtId="0" fontId="8" fillId="0" borderId="6" xfId="3" applyFont="1" applyBorder="1" applyAlignment="1">
      <alignment vertical="top" wrapText="1" shrinkToFit="1"/>
    </xf>
    <xf numFmtId="0" fontId="8" fillId="0" borderId="15" xfId="0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8" fillId="0" borderId="21" xfId="0" applyFont="1" applyBorder="1" applyAlignment="1">
      <alignment vertical="center" shrinkToFit="1"/>
    </xf>
    <xf numFmtId="57" fontId="12" fillId="0" borderId="28" xfId="0" applyNumberFormat="1" applyFont="1" applyFill="1" applyBorder="1" applyAlignment="1" applyProtection="1">
      <alignment horizontal="center" vertical="center"/>
    </xf>
    <xf numFmtId="57" fontId="12" fillId="0" borderId="29" xfId="0" applyNumberFormat="1" applyFont="1" applyFill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28" xfId="0" applyFont="1" applyFill="1" applyBorder="1" applyAlignment="1" applyProtection="1">
      <alignment horizontal="center" vertical="center"/>
    </xf>
    <xf numFmtId="0" fontId="12" fillId="8" borderId="28" xfId="0" applyFont="1" applyFill="1" applyBorder="1" applyAlignment="1" applyProtection="1">
      <alignment horizontal="center" vertical="center"/>
      <protection locked="0"/>
    </xf>
    <xf numFmtId="0" fontId="12" fillId="8" borderId="0" xfId="0" applyNumberFormat="1" applyFont="1" applyFill="1" applyAlignment="1" applyProtection="1">
      <alignment horizontal="right" vertical="center"/>
      <protection locked="0"/>
    </xf>
    <xf numFmtId="0" fontId="12" fillId="8" borderId="8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</xf>
    <xf numFmtId="0" fontId="12" fillId="8" borderId="0" xfId="0" applyFont="1" applyFill="1" applyAlignment="1" applyProtection="1">
      <protection locked="0"/>
    </xf>
    <xf numFmtId="0" fontId="11" fillId="0" borderId="0" xfId="0" applyFont="1" applyAlignment="1" applyProtection="1">
      <alignment horizontal="center" vertical="center"/>
    </xf>
    <xf numFmtId="0" fontId="12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 vertical="center" wrapText="1"/>
    </xf>
    <xf numFmtId="0" fontId="12" fillId="0" borderId="29" xfId="0" applyFont="1" applyFill="1" applyBorder="1" applyAlignment="1" applyProtection="1">
      <alignment horizontal="center" vertical="center" wrapText="1"/>
    </xf>
  </cellXfs>
  <cellStyles count="4">
    <cellStyle name="ハイパーリンク" xfId="2" builtinId="8"/>
    <cellStyle name="桁区切り" xfId="1" builtinId="6"/>
    <cellStyle name="標準" xfId="0" builtinId="0"/>
    <cellStyle name="標準 2" xfId="3"/>
  </cellStyles>
  <dxfs count="1417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FF"/>
      <color rgb="FFFFCCFF"/>
      <color rgb="FFFFFF99"/>
      <color rgb="FFFFCC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116416</xdr:colOff>
      <xdr:row>0</xdr:row>
      <xdr:rowOff>52918</xdr:rowOff>
    </xdr:from>
    <xdr:to>
      <xdr:col>3</xdr:col>
      <xdr:colOff>444500</xdr:colOff>
      <xdr:row>0</xdr:row>
      <xdr:rowOff>1418168</xdr:rowOff>
    </xdr:to>
    <xdr:sp macro="" textlink="">
      <xdr:nvSpPr>
        <xdr:cNvPr id="2" name="テキスト ボックス 1"/>
        <xdr:cNvSpPr txBox="1"/>
      </xdr:nvSpPr>
      <xdr:spPr>
        <a:xfrm>
          <a:off x="116416" y="52918"/>
          <a:ext cx="2592917" cy="13652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手順１</a:t>
          </a:r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・調査した内容を下のリストに入力してください。</a:t>
          </a:r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・最後に黄色のセルがないか、確認してください。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63172</xdr:colOff>
      <xdr:row>1</xdr:row>
      <xdr:rowOff>19384</xdr:rowOff>
    </xdr:from>
    <xdr:to>
      <xdr:col>36</xdr:col>
      <xdr:colOff>76201</xdr:colOff>
      <xdr:row>3</xdr:row>
      <xdr:rowOff>75334</xdr:rowOff>
    </xdr:to>
    <xdr:sp macro="" textlink="">
      <xdr:nvSpPr>
        <xdr:cNvPr id="2" name="額縁 1"/>
        <xdr:cNvSpPr/>
      </xdr:nvSpPr>
      <xdr:spPr bwMode="auto">
        <a:xfrm>
          <a:off x="1206172" y="190834"/>
          <a:ext cx="4061154" cy="427425"/>
        </a:xfrm>
        <a:prstGeom prst="bevel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安心カード</a:t>
          </a:r>
          <a:r>
            <a:rPr kumimoji="1" lang="ja-JP" altLang="en-US" sz="1500" b="1">
              <a:latin typeface="Meiryo UI" panose="020B0604030504040204" pitchFamily="50" charset="-128"/>
              <a:ea typeface="Meiryo UI" panose="020B0604030504040204" pitchFamily="50" charset="-128"/>
            </a:rPr>
            <a:t>（急変時・災害時対応版）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25</xdr:row>
          <xdr:rowOff>99060</xdr:rowOff>
        </xdr:from>
        <xdr:to>
          <xdr:col>22</xdr:col>
          <xdr:colOff>60960</xdr:colOff>
          <xdr:row>27</xdr:row>
          <xdr:rowOff>106680</xdr:rowOff>
        </xdr:to>
        <xdr:sp macro="" textlink="">
          <xdr:nvSpPr>
            <xdr:cNvPr id="4221" name="Group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151</a:t>
              </a:r>
            </a:p>
          </xdr:txBody>
        </xdr:sp>
        <xdr:clientData/>
      </xdr:twoCellAnchor>
    </mc:Choice>
    <mc:Fallback/>
  </mc:AlternateContent>
  <xdr:twoCellAnchor>
    <xdr:from>
      <xdr:col>50</xdr:col>
      <xdr:colOff>0</xdr:colOff>
      <xdr:row>10</xdr:row>
      <xdr:rowOff>0</xdr:rowOff>
    </xdr:from>
    <xdr:to>
      <xdr:col>50</xdr:col>
      <xdr:colOff>4730750</xdr:colOff>
      <xdr:row>30</xdr:row>
      <xdr:rowOff>74083</xdr:rowOff>
    </xdr:to>
    <xdr:sp macro="" textlink="">
      <xdr:nvSpPr>
        <xdr:cNvPr id="4" name="テキスト ボックス 3"/>
        <xdr:cNvSpPr txBox="1"/>
      </xdr:nvSpPr>
      <xdr:spPr>
        <a:xfrm>
          <a:off x="7778750" y="1957917"/>
          <a:ext cx="4730750" cy="3704166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手順２</a:t>
          </a:r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・「調査票入力」シートの１列目「番号」欄の番号を、　上の</a:t>
          </a:r>
          <a:r>
            <a:rPr kumimoji="1" lang="ja-JP" altLang="en-US" sz="1400">
              <a:solidFill>
                <a:schemeClr val="dk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　　　　</a:t>
          </a:r>
          <a:r>
            <a:rPr kumimoji="1" lang="ja-JP" altLang="ja-JP" sz="1400">
              <a:solidFill>
                <a:schemeClr val="dk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に入力してください。</a:t>
          </a:r>
        </a:p>
        <a:p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・表示された内容が、調査した内容と違いないか確認をしてください。</a:t>
          </a:r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・印刷プレビューを表示させ、２ページにおさまっているか確認してください。</a:t>
          </a:r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（このシートは編集できないよう、ロックをかけています。）</a:t>
          </a:r>
          <a:endParaRPr kumimoji="1" lang="en-US" altLang="ja-JP" sz="14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en-US" altLang="ja-JP" sz="14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印刷するときは、</a:t>
          </a:r>
          <a:r>
            <a:rPr kumimoji="1" lang="ja-JP" altLang="en-US" sz="1400" u="sng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両面印刷</a:t>
          </a:r>
          <a:r>
            <a:rPr kumimoji="1" lang="ja-JP" altLang="en-US" sz="14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してください。</a:t>
          </a:r>
        </a:p>
      </xdr:txBody>
    </xdr:sp>
    <xdr:clientData/>
  </xdr:twoCellAnchor>
  <xdr:twoCellAnchor>
    <xdr:from>
      <xdr:col>50</xdr:col>
      <xdr:colOff>550333</xdr:colOff>
      <xdr:row>13</xdr:row>
      <xdr:rowOff>42333</xdr:rowOff>
    </xdr:from>
    <xdr:to>
      <xdr:col>50</xdr:col>
      <xdr:colOff>1079500</xdr:colOff>
      <xdr:row>14</xdr:row>
      <xdr:rowOff>158750</xdr:rowOff>
    </xdr:to>
    <xdr:sp macro="" textlink="">
      <xdr:nvSpPr>
        <xdr:cNvPr id="3" name="正方形/長方形 2"/>
        <xdr:cNvSpPr/>
      </xdr:nvSpPr>
      <xdr:spPr>
        <a:xfrm>
          <a:off x="8329083" y="2476500"/>
          <a:ext cx="529167" cy="211667"/>
        </a:xfrm>
        <a:prstGeom prst="rect">
          <a:avLst/>
        </a:prstGeom>
        <a:solidFill>
          <a:srgbClr val="FFFF00"/>
        </a:solidFill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63313</xdr:colOff>
      <xdr:row>2</xdr:row>
      <xdr:rowOff>209550</xdr:rowOff>
    </xdr:from>
    <xdr:to>
      <xdr:col>34</xdr:col>
      <xdr:colOff>336177</xdr:colOff>
      <xdr:row>9</xdr:row>
      <xdr:rowOff>179294</xdr:rowOff>
    </xdr:to>
    <xdr:sp macro="" textlink="">
      <xdr:nvSpPr>
        <xdr:cNvPr id="2" name="テキスト ボックス 1"/>
        <xdr:cNvSpPr txBox="1"/>
      </xdr:nvSpPr>
      <xdr:spPr>
        <a:xfrm>
          <a:off x="6968938" y="704850"/>
          <a:ext cx="5625914" cy="1703294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手順３</a:t>
          </a:r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・黄色のセルに内容を入力してください。</a:t>
          </a:r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・安心カード専用容器がない場合は、高齢者すこやか支援課の窓口でお渡ししますので、必要個数を入力してください。</a:t>
          </a:r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・すべて入力が終わったら、この「作成支援報告書」を</a:t>
          </a:r>
          <a:r>
            <a:rPr kumimoji="1" lang="en-US" altLang="ja-JP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1</a:t>
          </a:r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部印刷してください。</a:t>
          </a:r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  <xdr:twoCellAnchor>
    <xdr:from>
      <xdr:col>25</xdr:col>
      <xdr:colOff>79001</xdr:colOff>
      <xdr:row>10</xdr:row>
      <xdr:rowOff>118224</xdr:rowOff>
    </xdr:from>
    <xdr:to>
      <xdr:col>34</xdr:col>
      <xdr:colOff>355226</xdr:colOff>
      <xdr:row>22</xdr:row>
      <xdr:rowOff>89648</xdr:rowOff>
    </xdr:to>
    <xdr:sp macro="" textlink="">
      <xdr:nvSpPr>
        <xdr:cNvPr id="3" name="テキスト ボックス 2"/>
        <xdr:cNvSpPr txBox="1"/>
      </xdr:nvSpPr>
      <xdr:spPr>
        <a:xfrm>
          <a:off x="7082677" y="2583518"/>
          <a:ext cx="5621431" cy="2929777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手順４</a:t>
          </a:r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・次のものを高齢者すこやか支援課の窓口へ提出してください。</a:t>
          </a:r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①</a:t>
          </a:r>
          <a:r>
            <a:rPr kumimoji="1" lang="ja-JP" altLang="en-US" sz="1400" baseline="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 </a:t>
          </a:r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安心カード（急変時・災害時対応版）の調査票：紙</a:t>
          </a:r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②</a:t>
          </a:r>
          <a:r>
            <a:rPr kumimoji="1" lang="en-US" altLang="ja-JP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【○○</a:t>
          </a:r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事業所</a:t>
          </a:r>
          <a:r>
            <a:rPr kumimoji="1" lang="en-US" altLang="ja-JP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調査内容入力ファイル：データ（</a:t>
          </a:r>
          <a:r>
            <a:rPr kumimoji="1" lang="en-US" altLang="ja-JP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USB</a:t>
          </a:r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）</a:t>
          </a:r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③</a:t>
          </a:r>
          <a:r>
            <a:rPr kumimoji="1" lang="ja-JP" altLang="en-US" sz="1400" baseline="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 </a:t>
          </a:r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作成支援報告書：紙</a:t>
          </a:r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・②のデータをコピーし、③に受付印を押印して</a:t>
          </a:r>
          <a:r>
            <a:rPr kumimoji="1" lang="en-US" altLang="ja-JP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USB</a:t>
          </a:r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と作成支援報告書を返却します。①は返却しません。</a:t>
          </a:r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r>
            <a:rPr kumimoji="1" lang="ja-JP" altLang="en-US" sz="1600" i="1" u="sng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提出期限：令和●年●月●日（●）厳守</a:t>
          </a:r>
          <a:endParaRPr kumimoji="1" lang="en-US" altLang="ja-JP" sz="1600" i="1" u="sng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  <xdr:twoCellAnchor>
    <xdr:from>
      <xdr:col>25</xdr:col>
      <xdr:colOff>78443</xdr:colOff>
      <xdr:row>23</xdr:row>
      <xdr:rowOff>44824</xdr:rowOff>
    </xdr:from>
    <xdr:to>
      <xdr:col>34</xdr:col>
      <xdr:colOff>354668</xdr:colOff>
      <xdr:row>32</xdr:row>
      <xdr:rowOff>89647</xdr:rowOff>
    </xdr:to>
    <xdr:sp macro="" textlink="">
      <xdr:nvSpPr>
        <xdr:cNvPr id="4" name="テキスト ボックス 3"/>
        <xdr:cNvSpPr txBox="1"/>
      </xdr:nvSpPr>
      <xdr:spPr>
        <a:xfrm>
          <a:off x="7082119" y="5715000"/>
          <a:ext cx="5621431" cy="2263588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手順５</a:t>
          </a:r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・長崎市介護支援専門員連絡協議会が入力内容をチェックし、不備等あれば連絡しますので、適宜入力内容を修正してください。</a:t>
          </a:r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・不備等なければ、安心カードの保管依頼の連絡をします。</a:t>
          </a:r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「安心カード（急変時・災害時対応版）」を</a:t>
          </a:r>
          <a:r>
            <a:rPr kumimoji="1" lang="ja-JP" altLang="en-US" sz="14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両面印刷</a:t>
          </a:r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し、安心カード専用容器に入れて、対象者の冷蔵庫に保管してください。</a:t>
          </a:r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  <xdr:twoCellAnchor>
    <xdr:from>
      <xdr:col>25</xdr:col>
      <xdr:colOff>100852</xdr:colOff>
      <xdr:row>33</xdr:row>
      <xdr:rowOff>56029</xdr:rowOff>
    </xdr:from>
    <xdr:to>
      <xdr:col>34</xdr:col>
      <xdr:colOff>377077</xdr:colOff>
      <xdr:row>42</xdr:row>
      <xdr:rowOff>83820</xdr:rowOff>
    </xdr:to>
    <xdr:sp macro="" textlink="">
      <xdr:nvSpPr>
        <xdr:cNvPr id="5" name="テキスト ボックス 4"/>
        <xdr:cNvSpPr txBox="1"/>
      </xdr:nvSpPr>
      <xdr:spPr>
        <a:xfrm>
          <a:off x="6958852" y="8102749"/>
          <a:ext cx="5625465" cy="2222351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手順６</a:t>
          </a:r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次のものを高齢者すこやか支援課の窓口へ提出してください。</a:t>
          </a:r>
        </a:p>
        <a:p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①作成支援報告書：「手順４」で返却したものに、「冷蔵庫保管対応完了日」を記入する</a:t>
          </a:r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②</a:t>
          </a:r>
          <a:r>
            <a:rPr kumimoji="1" lang="en-US" altLang="ja-JP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【○○</a:t>
          </a:r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事業所</a:t>
          </a:r>
          <a:r>
            <a:rPr kumimoji="1" lang="en-US" altLang="ja-JP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調査内容入力ファイル：データ（</a:t>
          </a:r>
          <a:r>
            <a:rPr kumimoji="1" lang="en-US" altLang="ja-JP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USB</a:t>
          </a:r>
          <a:r>
            <a:rPr kumimoji="1" lang="ja-JP" altLang="en-US" sz="14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）</a:t>
          </a:r>
          <a:endParaRPr kumimoji="1" lang="en-US" altLang="ja-JP" sz="14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endParaRPr kumimoji="1" lang="en-US" altLang="ja-JP" sz="1400" b="0" i="1" u="sng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r>
            <a:rPr kumimoji="1" lang="ja-JP" altLang="en-US" sz="1600" b="0" i="1" u="sng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提出期限：令和●年●月●日（●）厳守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S41"/>
  <sheetViews>
    <sheetView tabSelected="1" zoomScale="90" zoomScaleNormal="90" workbookViewId="0">
      <pane xSplit="4" ySplit="4" topLeftCell="E5" activePane="bottomRight" state="frozen"/>
      <selection pane="topRight" activeCell="E1" sqref="E1"/>
      <selection pane="bottomLeft" activeCell="A3" sqref="A3"/>
      <selection pane="bottomRight" activeCell="B7" sqref="B7"/>
    </sheetView>
  </sheetViews>
  <sheetFormatPr defaultColWidth="9" defaultRowHeight="18"/>
  <cols>
    <col min="1" max="2" width="9" style="38"/>
    <col min="3" max="3" width="11.59765625" style="38" bestFit="1" customWidth="1"/>
    <col min="4" max="4" width="9.8984375" style="38" customWidth="1"/>
    <col min="5" max="5" width="9.59765625" style="38" bestFit="1" customWidth="1"/>
    <col min="6" max="7" width="9" style="38"/>
    <col min="8" max="9" width="11.59765625" style="38" bestFit="1" customWidth="1"/>
    <col min="10" max="10" width="11.59765625" style="38" customWidth="1"/>
    <col min="11" max="11" width="13.59765625" style="38" bestFit="1" customWidth="1"/>
    <col min="12" max="12" width="14.69921875" style="38" bestFit="1" customWidth="1"/>
    <col min="13" max="16384" width="9" style="38"/>
  </cols>
  <sheetData>
    <row r="1" spans="1:175" ht="120.75" customHeight="1">
      <c r="H1" s="91" t="s">
        <v>382</v>
      </c>
      <c r="I1" s="95"/>
      <c r="J1" s="95"/>
      <c r="K1" s="95"/>
      <c r="L1" s="95"/>
      <c r="M1" s="95"/>
      <c r="N1" s="95"/>
      <c r="O1" s="95"/>
      <c r="P1" s="96"/>
      <c r="Q1" s="91" t="s">
        <v>334</v>
      </c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6"/>
      <c r="AE1" s="91" t="s">
        <v>335</v>
      </c>
      <c r="AF1" s="92"/>
      <c r="AG1" s="92"/>
      <c r="AH1" s="92"/>
      <c r="AI1" s="93"/>
      <c r="AJ1" s="39"/>
      <c r="AK1" s="40"/>
      <c r="AN1" s="91" t="s">
        <v>336</v>
      </c>
      <c r="AO1" s="93"/>
      <c r="AP1" s="91" t="s">
        <v>337</v>
      </c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3"/>
      <c r="BE1" s="91" t="s">
        <v>347</v>
      </c>
      <c r="BF1" s="92"/>
      <c r="BG1" s="92"/>
      <c r="BH1" s="92"/>
      <c r="BI1" s="92"/>
      <c r="BJ1" s="92"/>
      <c r="BK1" s="92"/>
      <c r="BL1" s="92"/>
      <c r="BM1" s="92"/>
      <c r="BN1" s="93"/>
      <c r="BO1" s="91" t="s">
        <v>348</v>
      </c>
      <c r="BP1" s="92"/>
      <c r="BQ1" s="92"/>
      <c r="BR1" s="92"/>
      <c r="BS1" s="92"/>
      <c r="BT1" s="92"/>
      <c r="BU1" s="92"/>
      <c r="BV1" s="92"/>
      <c r="BW1" s="92"/>
      <c r="BX1" s="93"/>
      <c r="BY1" s="91" t="s">
        <v>349</v>
      </c>
      <c r="BZ1" s="92"/>
      <c r="CA1" s="92"/>
      <c r="CB1" s="92"/>
      <c r="CC1" s="92"/>
      <c r="CD1" s="92"/>
      <c r="CE1" s="92"/>
      <c r="CF1" s="93"/>
      <c r="CN1" s="91" t="s">
        <v>350</v>
      </c>
      <c r="CO1" s="93"/>
      <c r="CP1" s="91" t="s">
        <v>351</v>
      </c>
      <c r="CQ1" s="92"/>
      <c r="CR1" s="92"/>
      <c r="CS1" s="92"/>
      <c r="CT1" s="93"/>
      <c r="CW1" s="91" t="s">
        <v>356</v>
      </c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3"/>
      <c r="DJ1" s="91" t="s">
        <v>352</v>
      </c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3"/>
      <c r="EK1" s="88" t="s">
        <v>353</v>
      </c>
      <c r="EL1" s="89"/>
      <c r="EM1" s="89"/>
      <c r="EN1" s="89"/>
      <c r="EO1" s="89"/>
      <c r="EP1" s="89"/>
      <c r="EQ1" s="90"/>
      <c r="ER1" s="88" t="s">
        <v>354</v>
      </c>
      <c r="ES1" s="89"/>
      <c r="ET1" s="89"/>
      <c r="EU1" s="89"/>
      <c r="EV1" s="89"/>
      <c r="EW1" s="89"/>
      <c r="EX1" s="90"/>
      <c r="FM1" s="97" t="s">
        <v>383</v>
      </c>
      <c r="FN1" s="98"/>
    </row>
    <row r="2" spans="1:175" s="41" customFormat="1" ht="17.25" customHeight="1">
      <c r="H2" s="42"/>
      <c r="I2" s="43"/>
      <c r="J2" s="43"/>
      <c r="K2" s="43"/>
      <c r="L2" s="43"/>
      <c r="M2" s="43"/>
      <c r="N2" s="43"/>
      <c r="O2" s="43" t="s">
        <v>312</v>
      </c>
      <c r="P2" s="44" t="s">
        <v>346</v>
      </c>
      <c r="AD2" s="44" t="s">
        <v>313</v>
      </c>
      <c r="AE2" s="45"/>
      <c r="AF2" s="46"/>
      <c r="AG2" s="46"/>
      <c r="AH2" s="46"/>
      <c r="AI2" s="47" t="s">
        <v>314</v>
      </c>
      <c r="AJ2" s="45"/>
      <c r="AK2" s="46"/>
      <c r="AN2" s="45"/>
      <c r="AO2" s="47" t="s">
        <v>315</v>
      </c>
      <c r="AP2" s="45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7" t="s">
        <v>316</v>
      </c>
      <c r="BE2" s="45"/>
      <c r="BF2" s="46"/>
      <c r="BG2" s="46"/>
      <c r="BH2" s="46"/>
      <c r="BI2" s="46"/>
      <c r="BJ2" s="46"/>
      <c r="BK2" s="46"/>
      <c r="BL2" s="46"/>
      <c r="BM2" s="46"/>
      <c r="BN2" s="47" t="s">
        <v>317</v>
      </c>
      <c r="BO2" s="45" t="s">
        <v>317</v>
      </c>
      <c r="BP2" s="46" t="s">
        <v>317</v>
      </c>
      <c r="BQ2" s="46" t="s">
        <v>318</v>
      </c>
      <c r="BR2" s="46"/>
      <c r="BS2" s="46"/>
      <c r="BT2" s="46" t="s">
        <v>319</v>
      </c>
      <c r="BU2" s="46" t="s">
        <v>317</v>
      </c>
      <c r="BV2" s="46" t="s">
        <v>318</v>
      </c>
      <c r="BW2" s="46"/>
      <c r="BX2" s="47"/>
      <c r="BY2" s="45" t="s">
        <v>320</v>
      </c>
      <c r="BZ2" s="46"/>
      <c r="CA2" s="46" t="s">
        <v>321</v>
      </c>
      <c r="CB2" s="46"/>
      <c r="CC2" s="46" t="s">
        <v>321</v>
      </c>
      <c r="CD2" s="46"/>
      <c r="CE2" s="46" t="s">
        <v>321</v>
      </c>
      <c r="CF2" s="47"/>
      <c r="CN2" s="48"/>
      <c r="CO2" s="49"/>
      <c r="CP2" s="45"/>
      <c r="CQ2" s="46"/>
      <c r="CR2" s="46"/>
      <c r="CS2" s="46"/>
      <c r="CT2" s="47" t="s">
        <v>322</v>
      </c>
      <c r="CU2" s="41" t="s">
        <v>323</v>
      </c>
      <c r="CW2" s="45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7" t="s">
        <v>324</v>
      </c>
      <c r="DJ2" s="45"/>
      <c r="DK2" s="46" t="s">
        <v>315</v>
      </c>
      <c r="DL2" s="46"/>
      <c r="DM2" s="46" t="s">
        <v>325</v>
      </c>
      <c r="DN2" s="46"/>
      <c r="DO2" s="46" t="s">
        <v>325</v>
      </c>
      <c r="DP2" s="46"/>
      <c r="DQ2" s="46" t="s">
        <v>325</v>
      </c>
      <c r="DR2" s="46"/>
      <c r="DS2" s="46" t="s">
        <v>325</v>
      </c>
      <c r="DT2" s="46"/>
      <c r="DU2" s="46" t="s">
        <v>325</v>
      </c>
      <c r="DV2" s="46"/>
      <c r="DW2" s="46" t="s">
        <v>326</v>
      </c>
      <c r="DX2" s="47" t="s">
        <v>318</v>
      </c>
      <c r="DY2" s="41" t="s">
        <v>327</v>
      </c>
      <c r="DZ2" s="41" t="s">
        <v>328</v>
      </c>
      <c r="EB2" s="41" t="s">
        <v>315</v>
      </c>
      <c r="EI2" s="41" t="s">
        <v>323</v>
      </c>
      <c r="EJ2" s="41" t="s">
        <v>329</v>
      </c>
      <c r="EK2" s="45"/>
      <c r="EL2" s="46" t="s">
        <v>314</v>
      </c>
      <c r="EM2" s="46" t="s">
        <v>330</v>
      </c>
      <c r="EN2" s="46"/>
      <c r="EO2" s="46" t="s">
        <v>331</v>
      </c>
      <c r="EP2" s="46" t="s">
        <v>332</v>
      </c>
      <c r="EQ2" s="47"/>
      <c r="ER2" s="45"/>
      <c r="ES2" s="46" t="s">
        <v>314</v>
      </c>
      <c r="ET2" s="46" t="s">
        <v>332</v>
      </c>
      <c r="EU2" s="46"/>
      <c r="EV2" s="46" t="s">
        <v>333</v>
      </c>
      <c r="EW2" s="46" t="s">
        <v>330</v>
      </c>
      <c r="EX2" s="47"/>
      <c r="FD2" s="41" t="s">
        <v>315</v>
      </c>
      <c r="FF2" s="41" t="s">
        <v>315</v>
      </c>
      <c r="FG2" s="41" t="s">
        <v>328</v>
      </c>
      <c r="FM2" s="45"/>
      <c r="FN2" s="47"/>
    </row>
    <row r="3" spans="1:175" hidden="1"/>
    <row r="4" spans="1:175" ht="90">
      <c r="A4" s="62" t="s">
        <v>5</v>
      </c>
      <c r="B4" s="63" t="s">
        <v>6</v>
      </c>
      <c r="C4" s="62" t="s">
        <v>386</v>
      </c>
      <c r="D4" s="64" t="s">
        <v>8</v>
      </c>
      <c r="E4" s="65" t="s">
        <v>9</v>
      </c>
      <c r="F4" s="62" t="s">
        <v>10</v>
      </c>
      <c r="G4" s="62" t="s">
        <v>11</v>
      </c>
      <c r="H4" s="62" t="s">
        <v>358</v>
      </c>
      <c r="I4" s="62" t="s">
        <v>12</v>
      </c>
      <c r="J4" s="62" t="s">
        <v>393</v>
      </c>
      <c r="K4" s="66" t="s">
        <v>13</v>
      </c>
      <c r="L4" s="66" t="s">
        <v>14</v>
      </c>
      <c r="M4" s="65" t="s">
        <v>15</v>
      </c>
      <c r="N4" s="62" t="s">
        <v>16</v>
      </c>
      <c r="O4" s="67" t="s">
        <v>17</v>
      </c>
      <c r="P4" s="68" t="s">
        <v>18</v>
      </c>
      <c r="Q4" s="69" t="s">
        <v>19</v>
      </c>
      <c r="R4" s="69" t="s">
        <v>20</v>
      </c>
      <c r="S4" s="70" t="s">
        <v>21</v>
      </c>
      <c r="T4" s="70" t="s">
        <v>22</v>
      </c>
      <c r="U4" s="70" t="s">
        <v>23</v>
      </c>
      <c r="V4" s="70" t="s">
        <v>24</v>
      </c>
      <c r="W4" s="70" t="s">
        <v>25</v>
      </c>
      <c r="X4" s="70" t="s">
        <v>26</v>
      </c>
      <c r="Y4" s="70" t="s">
        <v>27</v>
      </c>
      <c r="Z4" s="70" t="s">
        <v>28</v>
      </c>
      <c r="AA4" s="70" t="s">
        <v>29</v>
      </c>
      <c r="AB4" s="70" t="s">
        <v>30</v>
      </c>
      <c r="AC4" s="70" t="s">
        <v>31</v>
      </c>
      <c r="AD4" s="71" t="s">
        <v>7</v>
      </c>
      <c r="AE4" s="71" t="s">
        <v>32</v>
      </c>
      <c r="AF4" s="70" t="s">
        <v>120</v>
      </c>
      <c r="AG4" s="70" t="s">
        <v>121</v>
      </c>
      <c r="AH4" s="70" t="s">
        <v>122</v>
      </c>
      <c r="AI4" s="70" t="s">
        <v>119</v>
      </c>
      <c r="AJ4" s="70" t="s">
        <v>33</v>
      </c>
      <c r="AK4" s="70" t="s">
        <v>34</v>
      </c>
      <c r="AL4" s="70" t="s">
        <v>307</v>
      </c>
      <c r="AM4" s="70" t="s">
        <v>308</v>
      </c>
      <c r="AN4" s="70" t="s">
        <v>0</v>
      </c>
      <c r="AO4" s="70" t="s">
        <v>118</v>
      </c>
      <c r="AP4" s="70" t="s">
        <v>155</v>
      </c>
      <c r="AQ4" s="70" t="s">
        <v>35</v>
      </c>
      <c r="AR4" s="70" t="s">
        <v>36</v>
      </c>
      <c r="AS4" s="70" t="s">
        <v>38</v>
      </c>
      <c r="AT4" s="70" t="s">
        <v>39</v>
      </c>
      <c r="AU4" s="70" t="s">
        <v>40</v>
      </c>
      <c r="AV4" s="70" t="s">
        <v>41</v>
      </c>
      <c r="AW4" s="70" t="s">
        <v>42</v>
      </c>
      <c r="AX4" s="70" t="s">
        <v>43</v>
      </c>
      <c r="AY4" s="70" t="s">
        <v>44</v>
      </c>
      <c r="AZ4" s="70" t="s">
        <v>45</v>
      </c>
      <c r="BA4" s="70" t="s">
        <v>46</v>
      </c>
      <c r="BB4" s="70" t="s">
        <v>47</v>
      </c>
      <c r="BC4" s="70" t="s">
        <v>37</v>
      </c>
      <c r="BD4" s="70" t="s">
        <v>7</v>
      </c>
      <c r="BE4" s="72" t="s">
        <v>48</v>
      </c>
      <c r="BF4" s="72" t="s">
        <v>49</v>
      </c>
      <c r="BG4" s="72" t="s">
        <v>50</v>
      </c>
      <c r="BH4" s="73" t="s">
        <v>309</v>
      </c>
      <c r="BI4" s="72" t="s">
        <v>51</v>
      </c>
      <c r="BJ4" s="72" t="s">
        <v>52</v>
      </c>
      <c r="BK4" s="72" t="s">
        <v>53</v>
      </c>
      <c r="BL4" s="72" t="s">
        <v>54</v>
      </c>
      <c r="BM4" s="72" t="s">
        <v>55</v>
      </c>
      <c r="BN4" s="72" t="s">
        <v>7</v>
      </c>
      <c r="BO4" s="72" t="s">
        <v>56</v>
      </c>
      <c r="BP4" s="72" t="s">
        <v>57</v>
      </c>
      <c r="BQ4" s="72" t="s">
        <v>58</v>
      </c>
      <c r="BR4" s="72" t="s">
        <v>59</v>
      </c>
      <c r="BS4" s="72" t="s">
        <v>60</v>
      </c>
      <c r="BT4" s="72" t="s">
        <v>61</v>
      </c>
      <c r="BU4" s="72" t="s">
        <v>62</v>
      </c>
      <c r="BV4" s="72" t="s">
        <v>63</v>
      </c>
      <c r="BW4" s="72" t="s">
        <v>64</v>
      </c>
      <c r="BX4" s="72" t="s">
        <v>65</v>
      </c>
      <c r="BY4" s="74" t="s">
        <v>66</v>
      </c>
      <c r="BZ4" s="74" t="s">
        <v>67</v>
      </c>
      <c r="CA4" s="74" t="s">
        <v>68</v>
      </c>
      <c r="CB4" s="74" t="s">
        <v>69</v>
      </c>
      <c r="CC4" s="74" t="s">
        <v>70</v>
      </c>
      <c r="CD4" s="74" t="s">
        <v>71</v>
      </c>
      <c r="CE4" s="74" t="s">
        <v>72</v>
      </c>
      <c r="CF4" s="74" t="s">
        <v>73</v>
      </c>
      <c r="CG4" s="75" t="s">
        <v>1</v>
      </c>
      <c r="CH4" s="75" t="s">
        <v>74</v>
      </c>
      <c r="CI4" s="75" t="s">
        <v>75</v>
      </c>
      <c r="CJ4" s="75" t="s">
        <v>76</v>
      </c>
      <c r="CK4" s="75" t="s">
        <v>77</v>
      </c>
      <c r="CL4" s="75" t="s">
        <v>2</v>
      </c>
      <c r="CM4" s="76" t="s">
        <v>305</v>
      </c>
      <c r="CN4" s="75" t="s">
        <v>78</v>
      </c>
      <c r="CO4" s="75" t="s">
        <v>79</v>
      </c>
      <c r="CP4" s="75" t="s">
        <v>136</v>
      </c>
      <c r="CQ4" s="75" t="s">
        <v>137</v>
      </c>
      <c r="CR4" s="75" t="s">
        <v>135</v>
      </c>
      <c r="CS4" s="75" t="s">
        <v>138</v>
      </c>
      <c r="CT4" s="75" t="s">
        <v>139</v>
      </c>
      <c r="CU4" s="75" t="s">
        <v>80</v>
      </c>
      <c r="CV4" s="75" t="s">
        <v>81</v>
      </c>
      <c r="CW4" s="77" t="s">
        <v>156</v>
      </c>
      <c r="CX4" s="77" t="s">
        <v>82</v>
      </c>
      <c r="CY4" s="77" t="s">
        <v>306</v>
      </c>
      <c r="CZ4" s="77" t="s">
        <v>83</v>
      </c>
      <c r="DA4" s="77" t="s">
        <v>84</v>
      </c>
      <c r="DB4" s="77" t="s">
        <v>355</v>
      </c>
      <c r="DC4" s="77" t="s">
        <v>85</v>
      </c>
      <c r="DD4" s="77" t="s">
        <v>86</v>
      </c>
      <c r="DE4" s="77" t="s">
        <v>87</v>
      </c>
      <c r="DF4" s="77" t="s">
        <v>88</v>
      </c>
      <c r="DG4" s="77" t="s">
        <v>89</v>
      </c>
      <c r="DH4" s="77" t="s">
        <v>90</v>
      </c>
      <c r="DI4" s="77" t="s">
        <v>7</v>
      </c>
      <c r="DJ4" s="77" t="s">
        <v>91</v>
      </c>
      <c r="DK4" s="77" t="s">
        <v>92</v>
      </c>
      <c r="DL4" s="77" t="s">
        <v>93</v>
      </c>
      <c r="DM4" s="77" t="s">
        <v>157</v>
      </c>
      <c r="DN4" s="77" t="s">
        <v>94</v>
      </c>
      <c r="DO4" s="77" t="s">
        <v>95</v>
      </c>
      <c r="DP4" s="77" t="s">
        <v>96</v>
      </c>
      <c r="DQ4" s="77" t="s">
        <v>97</v>
      </c>
      <c r="DR4" s="77" t="s">
        <v>98</v>
      </c>
      <c r="DS4" s="77" t="s">
        <v>99</v>
      </c>
      <c r="DT4" s="77" t="s">
        <v>100</v>
      </c>
      <c r="DU4" s="77" t="s">
        <v>101</v>
      </c>
      <c r="DV4" s="77" t="s">
        <v>102</v>
      </c>
      <c r="DW4" s="77" t="s">
        <v>103</v>
      </c>
      <c r="DX4" s="77" t="s">
        <v>7</v>
      </c>
      <c r="DY4" s="77" t="s">
        <v>104</v>
      </c>
      <c r="DZ4" s="77" t="s">
        <v>7</v>
      </c>
      <c r="EA4" s="78" t="s">
        <v>180</v>
      </c>
      <c r="EB4" s="78" t="s">
        <v>164</v>
      </c>
      <c r="EC4" s="78" t="s">
        <v>140</v>
      </c>
      <c r="ED4" s="78" t="s">
        <v>141</v>
      </c>
      <c r="EE4" s="78" t="s">
        <v>142</v>
      </c>
      <c r="EF4" s="78" t="s">
        <v>143</v>
      </c>
      <c r="EG4" s="78" t="s">
        <v>144</v>
      </c>
      <c r="EH4" s="78" t="s">
        <v>145</v>
      </c>
      <c r="EI4" s="78" t="s">
        <v>146</v>
      </c>
      <c r="EJ4" s="78" t="s">
        <v>105</v>
      </c>
      <c r="EK4" s="78" t="s">
        <v>190</v>
      </c>
      <c r="EL4" s="78" t="s">
        <v>106</v>
      </c>
      <c r="EM4" s="78" t="s">
        <v>107</v>
      </c>
      <c r="EN4" s="78" t="s">
        <v>108</v>
      </c>
      <c r="EO4" s="78" t="s">
        <v>109</v>
      </c>
      <c r="EP4" s="78" t="s">
        <v>110</v>
      </c>
      <c r="EQ4" s="78" t="s">
        <v>111</v>
      </c>
      <c r="ER4" s="78" t="s">
        <v>191</v>
      </c>
      <c r="ES4" s="78" t="s">
        <v>158</v>
      </c>
      <c r="ET4" s="78" t="s">
        <v>159</v>
      </c>
      <c r="EU4" s="78" t="s">
        <v>160</v>
      </c>
      <c r="EV4" s="78" t="s">
        <v>161</v>
      </c>
      <c r="EW4" s="78" t="s">
        <v>162</v>
      </c>
      <c r="EX4" s="78" t="s">
        <v>163</v>
      </c>
      <c r="EY4" s="78" t="s">
        <v>147</v>
      </c>
      <c r="EZ4" s="78" t="s">
        <v>148</v>
      </c>
      <c r="FA4" s="78" t="s">
        <v>149</v>
      </c>
      <c r="FB4" s="78" t="s">
        <v>150</v>
      </c>
      <c r="FC4" s="78" t="s">
        <v>151</v>
      </c>
      <c r="FD4" s="78" t="s">
        <v>152</v>
      </c>
      <c r="FE4" s="78" t="s">
        <v>3</v>
      </c>
      <c r="FF4" s="78" t="s">
        <v>165</v>
      </c>
      <c r="FG4" s="78" t="s">
        <v>4</v>
      </c>
      <c r="FH4" s="78" t="s">
        <v>112</v>
      </c>
      <c r="FI4" s="78" t="s">
        <v>168</v>
      </c>
      <c r="FJ4" s="78" t="s">
        <v>169</v>
      </c>
      <c r="FK4" s="79" t="s">
        <v>170</v>
      </c>
      <c r="FL4" s="79" t="s">
        <v>171</v>
      </c>
      <c r="FM4" s="80" t="s">
        <v>359</v>
      </c>
      <c r="FN4" s="80" t="s">
        <v>360</v>
      </c>
      <c r="FP4" s="94" t="s">
        <v>304</v>
      </c>
      <c r="FQ4" s="94"/>
      <c r="FR4" s="94"/>
      <c r="FS4" s="94"/>
    </row>
    <row r="5" spans="1:175">
      <c r="A5" s="50" t="s">
        <v>378</v>
      </c>
      <c r="B5" s="51">
        <v>44885</v>
      </c>
      <c r="C5" s="52" t="s">
        <v>364</v>
      </c>
      <c r="D5" s="52" t="s">
        <v>192</v>
      </c>
      <c r="E5" s="53">
        <v>13511</v>
      </c>
      <c r="F5" s="86">
        <v>85</v>
      </c>
      <c r="G5" s="52" t="s">
        <v>362</v>
      </c>
      <c r="H5" s="54" t="s">
        <v>380</v>
      </c>
      <c r="I5" s="55">
        <v>1234567</v>
      </c>
      <c r="J5" s="55" t="s">
        <v>394</v>
      </c>
      <c r="K5" s="50" t="s">
        <v>365</v>
      </c>
      <c r="L5" s="50" t="s">
        <v>366</v>
      </c>
      <c r="M5" s="56" t="s">
        <v>367</v>
      </c>
      <c r="N5" t="s">
        <v>368</v>
      </c>
      <c r="O5" s="52" t="s">
        <v>369</v>
      </c>
      <c r="P5" s="52" t="s">
        <v>370</v>
      </c>
      <c r="Q5" s="57"/>
      <c r="R5" s="57" t="s">
        <v>20</v>
      </c>
      <c r="S5" s="57"/>
      <c r="T5" s="52"/>
      <c r="U5" s="52"/>
      <c r="V5" s="52"/>
      <c r="W5" s="52"/>
      <c r="X5" s="52"/>
      <c r="Y5" s="52"/>
      <c r="Z5" s="52" t="s">
        <v>28</v>
      </c>
      <c r="AA5" s="52"/>
      <c r="AB5" s="52"/>
      <c r="AC5" s="58" t="s">
        <v>31</v>
      </c>
      <c r="AD5" s="53" t="s">
        <v>194</v>
      </c>
      <c r="AE5" s="59" t="s">
        <v>113</v>
      </c>
      <c r="AF5" s="52" t="s">
        <v>114</v>
      </c>
      <c r="AG5" s="52" t="s">
        <v>292</v>
      </c>
      <c r="AH5" s="52" t="s">
        <v>195</v>
      </c>
      <c r="AI5" s="52"/>
      <c r="AJ5" s="59" t="s">
        <v>113</v>
      </c>
      <c r="AK5" s="59" t="s">
        <v>113</v>
      </c>
      <c r="AL5" s="52">
        <v>158</v>
      </c>
      <c r="AM5" s="52">
        <v>67.2</v>
      </c>
      <c r="AN5" s="52" t="s">
        <v>115</v>
      </c>
      <c r="AO5" s="52" t="s">
        <v>390</v>
      </c>
      <c r="AP5" s="52"/>
      <c r="AQ5" s="52" t="s">
        <v>35</v>
      </c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 t="s">
        <v>294</v>
      </c>
      <c r="BE5" s="52" t="s">
        <v>339</v>
      </c>
      <c r="BF5" s="52"/>
      <c r="BG5" s="52">
        <v>2</v>
      </c>
      <c r="BH5" s="52">
        <v>1</v>
      </c>
      <c r="BI5" s="52" t="s">
        <v>51</v>
      </c>
      <c r="BJ5" s="52"/>
      <c r="BK5" s="52"/>
      <c r="BL5" s="52"/>
      <c r="BM5" s="52"/>
      <c r="BN5" s="52" t="s">
        <v>389</v>
      </c>
      <c r="BO5" s="52" t="s">
        <v>123</v>
      </c>
      <c r="BP5" s="52" t="s">
        <v>124</v>
      </c>
      <c r="BQ5" s="52" t="s">
        <v>295</v>
      </c>
      <c r="BR5" s="52" t="s">
        <v>371</v>
      </c>
      <c r="BS5" s="52" t="s">
        <v>372</v>
      </c>
      <c r="BT5" s="52" t="s">
        <v>196</v>
      </c>
      <c r="BU5" s="52" t="s">
        <v>197</v>
      </c>
      <c r="BV5" s="52" t="s">
        <v>198</v>
      </c>
      <c r="BW5" s="52" t="s">
        <v>199</v>
      </c>
      <c r="BX5" s="52" t="s">
        <v>200</v>
      </c>
      <c r="BY5" s="52" t="s">
        <v>125</v>
      </c>
      <c r="BZ5" s="52" t="s">
        <v>201</v>
      </c>
      <c r="CA5" s="52" t="s">
        <v>373</v>
      </c>
      <c r="CB5" s="52" t="s">
        <v>374</v>
      </c>
      <c r="CC5" s="52" t="s">
        <v>126</v>
      </c>
      <c r="CD5" s="52" t="s">
        <v>202</v>
      </c>
      <c r="CE5" s="52" t="s">
        <v>375</v>
      </c>
      <c r="CF5" s="52" t="s">
        <v>203</v>
      </c>
      <c r="CG5" s="52" t="s">
        <v>340</v>
      </c>
      <c r="CH5" s="52" t="s">
        <v>341</v>
      </c>
      <c r="CI5" s="52">
        <v>2</v>
      </c>
      <c r="CJ5" s="52">
        <v>2</v>
      </c>
      <c r="CK5" s="52" t="s">
        <v>293</v>
      </c>
      <c r="CL5" s="52" t="s">
        <v>127</v>
      </c>
      <c r="CM5" s="52">
        <v>30</v>
      </c>
      <c r="CN5" s="52">
        <v>20</v>
      </c>
      <c r="CO5" s="52" t="s">
        <v>342</v>
      </c>
      <c r="CP5" s="52"/>
      <c r="CQ5" s="52"/>
      <c r="CR5" s="52" t="s">
        <v>128</v>
      </c>
      <c r="CS5" s="52"/>
      <c r="CT5" s="52"/>
      <c r="CU5" s="52" t="s">
        <v>129</v>
      </c>
      <c r="CV5" s="52" t="s">
        <v>116</v>
      </c>
      <c r="CW5" s="52"/>
      <c r="CX5" s="52" t="s">
        <v>82</v>
      </c>
      <c r="CY5" s="52">
        <v>2</v>
      </c>
      <c r="CZ5" s="52"/>
      <c r="DA5" s="52"/>
      <c r="DB5" s="52"/>
      <c r="DC5" s="52"/>
      <c r="DD5" s="52"/>
      <c r="DE5" s="52"/>
      <c r="DF5" s="52" t="s">
        <v>343</v>
      </c>
      <c r="DG5" s="52" t="s">
        <v>344</v>
      </c>
      <c r="DH5" s="52"/>
      <c r="DI5" s="52"/>
      <c r="DJ5" s="52" t="s">
        <v>117</v>
      </c>
      <c r="DK5" s="52"/>
      <c r="DL5" s="52" t="s">
        <v>204</v>
      </c>
      <c r="DM5" s="52"/>
      <c r="DN5" s="52" t="s">
        <v>130</v>
      </c>
      <c r="DO5" s="52" t="s">
        <v>131</v>
      </c>
      <c r="DP5" s="52" t="s">
        <v>130</v>
      </c>
      <c r="DQ5" s="52" t="s">
        <v>290</v>
      </c>
      <c r="DR5" s="52" t="s">
        <v>130</v>
      </c>
      <c r="DS5" s="52" t="s">
        <v>132</v>
      </c>
      <c r="DT5" s="52" t="s">
        <v>130</v>
      </c>
      <c r="DU5" s="52" t="s">
        <v>376</v>
      </c>
      <c r="DV5" s="52" t="s">
        <v>296</v>
      </c>
      <c r="DW5" s="52" t="s">
        <v>297</v>
      </c>
      <c r="DX5" s="52"/>
      <c r="DY5" s="52" t="s">
        <v>298</v>
      </c>
      <c r="DZ5" s="52" t="s">
        <v>299</v>
      </c>
      <c r="EA5" s="52" t="s">
        <v>300</v>
      </c>
      <c r="EB5" s="52"/>
      <c r="EC5" s="52"/>
      <c r="ED5" s="52"/>
      <c r="EE5" s="52" t="s">
        <v>153</v>
      </c>
      <c r="EF5" s="52"/>
      <c r="EG5" s="52"/>
      <c r="EH5" s="52"/>
      <c r="EI5" s="52"/>
      <c r="EJ5" s="52" t="s">
        <v>206</v>
      </c>
      <c r="EK5" s="52"/>
      <c r="EL5" s="52" t="s">
        <v>123</v>
      </c>
      <c r="EM5" s="52" t="s">
        <v>124</v>
      </c>
      <c r="EN5" s="52" t="s">
        <v>193</v>
      </c>
      <c r="EO5" s="52"/>
      <c r="EP5" s="52"/>
      <c r="EQ5" s="52"/>
      <c r="ER5" s="52"/>
      <c r="ES5" s="52" t="s">
        <v>133</v>
      </c>
      <c r="ET5" s="52" t="s">
        <v>134</v>
      </c>
      <c r="EU5" s="52" t="s">
        <v>205</v>
      </c>
      <c r="EV5" s="52"/>
      <c r="EW5" s="52"/>
      <c r="EX5" s="52"/>
      <c r="EY5" s="52"/>
      <c r="EZ5" s="52" t="s">
        <v>154</v>
      </c>
      <c r="FA5" s="52"/>
      <c r="FB5" s="52"/>
      <c r="FC5" s="52"/>
      <c r="FD5" s="52"/>
      <c r="FE5" s="52" t="s">
        <v>301</v>
      </c>
      <c r="FF5" s="52"/>
      <c r="FG5" s="52" t="s">
        <v>166</v>
      </c>
      <c r="FH5" s="52" t="s">
        <v>167</v>
      </c>
      <c r="FI5" s="52" t="s">
        <v>302</v>
      </c>
      <c r="FJ5" s="52" t="s">
        <v>377</v>
      </c>
      <c r="FK5" s="52" t="s">
        <v>303</v>
      </c>
      <c r="FL5" s="60" t="s">
        <v>203</v>
      </c>
      <c r="FM5" s="60"/>
      <c r="FN5" s="60"/>
    </row>
    <row r="6" spans="1:175">
      <c r="A6" s="50" t="s">
        <v>379</v>
      </c>
      <c r="B6" s="51"/>
      <c r="C6" s="52" t="s">
        <v>387</v>
      </c>
      <c r="D6" s="52" t="s">
        <v>388</v>
      </c>
      <c r="E6" s="53">
        <v>14937</v>
      </c>
      <c r="F6" s="86">
        <f t="shared" ref="F6" ca="1" si="0">DATEDIF(E6,TODAY(),"Y")</f>
        <v>84</v>
      </c>
      <c r="G6" s="52" t="s">
        <v>338</v>
      </c>
      <c r="H6" s="54"/>
      <c r="I6" s="55">
        <v>98765</v>
      </c>
      <c r="J6" s="55" t="s">
        <v>395</v>
      </c>
      <c r="K6" s="50"/>
      <c r="L6" s="50"/>
      <c r="M6" s="56"/>
      <c r="N6" s="61"/>
      <c r="O6" s="52" t="s">
        <v>381</v>
      </c>
      <c r="P6" s="52"/>
      <c r="Q6" s="57"/>
      <c r="R6" s="57"/>
      <c r="S6" s="57"/>
      <c r="T6" s="52"/>
      <c r="U6" s="52"/>
      <c r="V6" s="52"/>
      <c r="W6" s="52"/>
      <c r="X6" s="52"/>
      <c r="Y6" s="52"/>
      <c r="Z6" s="52"/>
      <c r="AA6" s="52"/>
      <c r="AB6" s="52"/>
      <c r="AC6" s="58"/>
      <c r="AD6" s="53"/>
      <c r="AE6" s="59"/>
      <c r="AF6" s="52"/>
      <c r="AG6" s="52"/>
      <c r="AH6" s="52"/>
      <c r="AI6" s="52"/>
      <c r="AJ6" s="59"/>
      <c r="AK6" s="59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 t="s">
        <v>345</v>
      </c>
      <c r="FL6" s="60" t="s">
        <v>363</v>
      </c>
      <c r="FM6" s="60" t="s">
        <v>361</v>
      </c>
      <c r="FN6" s="60" t="s">
        <v>385</v>
      </c>
    </row>
    <row r="7" spans="1:175">
      <c r="A7" s="50">
        <v>1</v>
      </c>
      <c r="B7" s="51"/>
      <c r="C7" s="52"/>
      <c r="D7" s="52"/>
      <c r="E7" s="53"/>
      <c r="F7" s="86">
        <f t="shared" ref="F7" ca="1" si="1">DATEDIF(E7,TODAY(),"Y")</f>
        <v>125</v>
      </c>
      <c r="G7" s="52"/>
      <c r="H7" s="54"/>
      <c r="I7" s="55"/>
      <c r="J7" s="55"/>
      <c r="K7" s="50"/>
      <c r="L7" s="50"/>
      <c r="M7" s="56"/>
      <c r="N7" s="61"/>
      <c r="O7" s="52"/>
      <c r="P7" s="52"/>
      <c r="Q7" s="57"/>
      <c r="R7" s="57"/>
      <c r="S7" s="57"/>
      <c r="T7" s="52"/>
      <c r="U7" s="52"/>
      <c r="V7" s="52"/>
      <c r="W7" s="52"/>
      <c r="X7" s="52"/>
      <c r="Y7" s="52"/>
      <c r="Z7" s="52"/>
      <c r="AA7" s="52"/>
      <c r="AB7" s="52"/>
      <c r="AC7" s="58"/>
      <c r="AD7" s="53"/>
      <c r="AE7" s="59"/>
      <c r="AF7" s="52"/>
      <c r="AG7" s="52"/>
      <c r="AH7" s="52"/>
      <c r="AI7" s="52"/>
      <c r="AJ7" s="59"/>
      <c r="AK7" s="59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60"/>
      <c r="FM7" s="60"/>
      <c r="FN7" s="60"/>
    </row>
    <row r="8" spans="1:175">
      <c r="A8" s="50">
        <v>2</v>
      </c>
      <c r="B8" s="51"/>
      <c r="C8" s="52"/>
      <c r="D8" s="52"/>
      <c r="E8" s="53"/>
      <c r="F8" s="86">
        <f ca="1">DATEDIF(E8,TODAY(),"Y")</f>
        <v>125</v>
      </c>
      <c r="G8" s="52"/>
      <c r="H8" s="54"/>
      <c r="I8" s="55"/>
      <c r="J8" s="55"/>
      <c r="K8" s="50"/>
      <c r="L8" s="50"/>
      <c r="M8" s="56"/>
      <c r="N8" s="61"/>
      <c r="O8" s="52"/>
      <c r="P8" s="52"/>
      <c r="Q8" s="57"/>
      <c r="R8" s="57"/>
      <c r="S8" s="57"/>
      <c r="T8" s="52"/>
      <c r="U8" s="52"/>
      <c r="V8" s="52"/>
      <c r="W8" s="52"/>
      <c r="X8" s="52"/>
      <c r="Y8" s="52"/>
      <c r="Z8" s="52"/>
      <c r="AA8" s="52"/>
      <c r="AB8" s="52"/>
      <c r="AC8" s="58"/>
      <c r="AD8" s="53"/>
      <c r="AE8" s="59"/>
      <c r="AF8" s="52"/>
      <c r="AG8" s="52"/>
      <c r="AH8" s="52"/>
      <c r="AI8" s="52"/>
      <c r="AJ8" s="59"/>
      <c r="AK8" s="59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60"/>
      <c r="FM8" s="60"/>
      <c r="FN8" s="60"/>
    </row>
    <row r="9" spans="1:175">
      <c r="A9" s="50">
        <v>3</v>
      </c>
      <c r="B9" s="51"/>
      <c r="C9" s="52"/>
      <c r="D9" s="52"/>
      <c r="E9" s="53"/>
      <c r="F9" s="86">
        <f ca="1">DATEDIF(E9,TODAY(),"Y")</f>
        <v>125</v>
      </c>
      <c r="G9" s="52"/>
      <c r="H9" s="54"/>
      <c r="I9" s="55"/>
      <c r="J9" s="55"/>
      <c r="K9" s="50"/>
      <c r="L9" s="50"/>
      <c r="M9" s="56"/>
      <c r="N9" s="61"/>
      <c r="O9" s="52"/>
      <c r="P9" s="52"/>
      <c r="Q9" s="57"/>
      <c r="R9" s="57"/>
      <c r="S9" s="57"/>
      <c r="T9" s="52"/>
      <c r="U9" s="52"/>
      <c r="V9" s="52"/>
      <c r="W9" s="52"/>
      <c r="X9" s="52"/>
      <c r="Y9" s="52"/>
      <c r="Z9" s="52"/>
      <c r="AA9" s="52"/>
      <c r="AB9" s="52"/>
      <c r="AC9" s="58"/>
      <c r="AD9" s="53"/>
      <c r="AE9" s="59"/>
      <c r="AF9" s="52"/>
      <c r="AG9" s="52"/>
      <c r="AH9" s="52"/>
      <c r="AI9" s="52"/>
      <c r="AJ9" s="59"/>
      <c r="AK9" s="59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60"/>
      <c r="FM9" s="60"/>
      <c r="FN9" s="60"/>
    </row>
    <row r="10" spans="1:175">
      <c r="A10" s="50">
        <v>4</v>
      </c>
      <c r="B10" s="51"/>
      <c r="C10" s="52"/>
      <c r="D10" s="52"/>
      <c r="E10" s="53"/>
      <c r="F10" s="86">
        <f t="shared" ref="F10" ca="1" si="2">DATEDIF(E10,TODAY(),"Y")</f>
        <v>125</v>
      </c>
      <c r="G10" s="52"/>
      <c r="H10" s="54"/>
      <c r="I10" s="55"/>
      <c r="J10" s="55"/>
      <c r="K10" s="50"/>
      <c r="L10" s="50"/>
      <c r="M10" s="56"/>
      <c r="N10" s="61"/>
      <c r="O10" s="52"/>
      <c r="P10" s="52"/>
      <c r="Q10" s="57"/>
      <c r="R10" s="57"/>
      <c r="S10" s="57"/>
      <c r="T10" s="52"/>
      <c r="U10" s="52"/>
      <c r="V10" s="52"/>
      <c r="W10" s="52"/>
      <c r="X10" s="52"/>
      <c r="Y10" s="52"/>
      <c r="Z10" s="52"/>
      <c r="AA10" s="52"/>
      <c r="AB10" s="52"/>
      <c r="AC10" s="58"/>
      <c r="AD10" s="53"/>
      <c r="AE10" s="59"/>
      <c r="AF10" s="52"/>
      <c r="AG10" s="52"/>
      <c r="AH10" s="52"/>
      <c r="AI10" s="52"/>
      <c r="AJ10" s="59"/>
      <c r="AK10" s="59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60"/>
      <c r="FM10" s="60"/>
      <c r="FN10" s="60"/>
    </row>
    <row r="11" spans="1:175">
      <c r="A11" s="50">
        <v>5</v>
      </c>
      <c r="B11" s="51"/>
      <c r="C11" s="52"/>
      <c r="D11" s="52"/>
      <c r="E11" s="53"/>
      <c r="F11" s="86">
        <f t="shared" ref="F11" ca="1" si="3">DATEDIF(E11,TODAY(),"Y")</f>
        <v>125</v>
      </c>
      <c r="G11" s="52"/>
      <c r="H11" s="54"/>
      <c r="I11" s="55"/>
      <c r="J11" s="55"/>
      <c r="K11" s="50"/>
      <c r="L11" s="50"/>
      <c r="M11" s="56"/>
      <c r="N11" s="61"/>
      <c r="O11" s="52"/>
      <c r="P11" s="52"/>
      <c r="Q11" s="57"/>
      <c r="R11" s="57"/>
      <c r="S11" s="57"/>
      <c r="T11" s="52"/>
      <c r="U11" s="52"/>
      <c r="V11" s="52"/>
      <c r="W11" s="52"/>
      <c r="X11" s="52"/>
      <c r="Y11" s="52"/>
      <c r="Z11" s="52"/>
      <c r="AA11" s="52"/>
      <c r="AB11" s="52"/>
      <c r="AC11" s="58"/>
      <c r="AD11" s="53"/>
      <c r="AE11" s="59"/>
      <c r="AF11" s="52"/>
      <c r="AG11" s="52"/>
      <c r="AH11" s="52"/>
      <c r="AI11" s="52"/>
      <c r="AJ11" s="59"/>
      <c r="AK11" s="59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60"/>
      <c r="FM11" s="60"/>
      <c r="FN11" s="60"/>
    </row>
    <row r="12" spans="1:175">
      <c r="A12" s="50">
        <v>6</v>
      </c>
      <c r="B12" s="51"/>
      <c r="C12" s="52"/>
      <c r="D12" s="52"/>
      <c r="E12" s="53"/>
      <c r="F12" s="86">
        <f t="shared" ref="F12" ca="1" si="4">DATEDIF(E12,TODAY(),"Y")</f>
        <v>125</v>
      </c>
      <c r="G12" s="52"/>
      <c r="H12" s="54"/>
      <c r="I12" s="55"/>
      <c r="J12" s="55"/>
      <c r="K12" s="50"/>
      <c r="L12" s="50"/>
      <c r="M12" s="56"/>
      <c r="N12" s="61"/>
      <c r="O12" s="52"/>
      <c r="P12" s="52"/>
      <c r="Q12" s="57"/>
      <c r="R12" s="57"/>
      <c r="S12" s="57"/>
      <c r="T12" s="52"/>
      <c r="U12" s="52"/>
      <c r="V12" s="52"/>
      <c r="W12" s="52"/>
      <c r="X12" s="52"/>
      <c r="Y12" s="52"/>
      <c r="Z12" s="52"/>
      <c r="AA12" s="52"/>
      <c r="AB12" s="52"/>
      <c r="AC12" s="58"/>
      <c r="AD12" s="53"/>
      <c r="AE12" s="59"/>
      <c r="AF12" s="52"/>
      <c r="AG12" s="52"/>
      <c r="AH12" s="52"/>
      <c r="AI12" s="52"/>
      <c r="AJ12" s="59"/>
      <c r="AK12" s="59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60"/>
      <c r="FM12" s="60"/>
      <c r="FN12" s="60"/>
    </row>
    <row r="13" spans="1:175">
      <c r="A13" s="50">
        <v>7</v>
      </c>
      <c r="B13" s="51"/>
      <c r="C13" s="52"/>
      <c r="D13" s="52"/>
      <c r="E13" s="53"/>
      <c r="F13" s="86">
        <f t="shared" ref="F13" ca="1" si="5">DATEDIF(E13,TODAY(),"Y")</f>
        <v>125</v>
      </c>
      <c r="G13" s="52"/>
      <c r="H13" s="54"/>
      <c r="I13" s="55"/>
      <c r="J13" s="55"/>
      <c r="K13" s="50"/>
      <c r="L13" s="50"/>
      <c r="M13" s="56"/>
      <c r="N13" s="61"/>
      <c r="O13" s="52"/>
      <c r="P13" s="52"/>
      <c r="Q13" s="57"/>
      <c r="R13" s="57"/>
      <c r="S13" s="57"/>
      <c r="T13" s="52"/>
      <c r="U13" s="52"/>
      <c r="V13" s="52"/>
      <c r="W13" s="52"/>
      <c r="X13" s="52"/>
      <c r="Y13" s="52"/>
      <c r="Z13" s="52"/>
      <c r="AA13" s="52"/>
      <c r="AB13" s="52"/>
      <c r="AC13" s="58"/>
      <c r="AD13" s="53"/>
      <c r="AE13" s="59"/>
      <c r="AF13" s="52"/>
      <c r="AG13" s="52"/>
      <c r="AH13" s="52"/>
      <c r="AI13" s="52"/>
      <c r="AJ13" s="59"/>
      <c r="AK13" s="59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60"/>
      <c r="FM13" s="60"/>
      <c r="FN13" s="60"/>
    </row>
    <row r="14" spans="1:175">
      <c r="A14" s="50">
        <v>8</v>
      </c>
      <c r="B14" s="51"/>
      <c r="C14" s="52"/>
      <c r="D14" s="52"/>
      <c r="E14" s="53"/>
      <c r="F14" s="86">
        <f t="shared" ref="F14" ca="1" si="6">DATEDIF(E14,TODAY(),"Y")</f>
        <v>125</v>
      </c>
      <c r="G14" s="52"/>
      <c r="H14" s="54"/>
      <c r="I14" s="55"/>
      <c r="J14" s="55"/>
      <c r="K14" s="50"/>
      <c r="L14" s="50"/>
      <c r="M14" s="56"/>
      <c r="N14" s="61"/>
      <c r="O14" s="52"/>
      <c r="P14" s="52"/>
      <c r="Q14" s="57"/>
      <c r="R14" s="57"/>
      <c r="S14" s="57"/>
      <c r="T14" s="52"/>
      <c r="U14" s="52"/>
      <c r="V14" s="52"/>
      <c r="W14" s="52"/>
      <c r="X14" s="52"/>
      <c r="Y14" s="52"/>
      <c r="Z14" s="52"/>
      <c r="AA14" s="52"/>
      <c r="AB14" s="52"/>
      <c r="AC14" s="58"/>
      <c r="AD14" s="53"/>
      <c r="AE14" s="59"/>
      <c r="AF14" s="52"/>
      <c r="AG14" s="52"/>
      <c r="AH14" s="52"/>
      <c r="AI14" s="52"/>
      <c r="AJ14" s="59"/>
      <c r="AK14" s="59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60"/>
      <c r="FM14" s="60"/>
      <c r="FN14" s="60"/>
    </row>
    <row r="15" spans="1:175">
      <c r="A15" s="50">
        <v>9</v>
      </c>
      <c r="B15" s="51"/>
      <c r="C15" s="52"/>
      <c r="D15" s="52"/>
      <c r="E15" s="53"/>
      <c r="F15" s="86">
        <f t="shared" ref="F15" ca="1" si="7">DATEDIF(E15,TODAY(),"Y")</f>
        <v>125</v>
      </c>
      <c r="G15" s="52"/>
      <c r="H15" s="54"/>
      <c r="I15" s="55"/>
      <c r="J15" s="55"/>
      <c r="K15" s="50"/>
      <c r="L15" s="50"/>
      <c r="M15" s="56"/>
      <c r="N15" s="61"/>
      <c r="O15" s="52"/>
      <c r="P15" s="52"/>
      <c r="Q15" s="57"/>
      <c r="R15" s="57"/>
      <c r="S15" s="57"/>
      <c r="T15" s="52"/>
      <c r="U15" s="52"/>
      <c r="V15" s="52"/>
      <c r="W15" s="52"/>
      <c r="X15" s="52"/>
      <c r="Y15" s="52"/>
      <c r="Z15" s="52"/>
      <c r="AA15" s="52"/>
      <c r="AB15" s="52"/>
      <c r="AC15" s="58"/>
      <c r="AD15" s="53"/>
      <c r="AE15" s="59"/>
      <c r="AF15" s="52"/>
      <c r="AG15" s="52"/>
      <c r="AH15" s="52"/>
      <c r="AI15" s="52"/>
      <c r="AJ15" s="59"/>
      <c r="AK15" s="59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60"/>
      <c r="FM15" s="60"/>
      <c r="FN15" s="60"/>
    </row>
    <row r="16" spans="1:175">
      <c r="A16" s="50">
        <v>10</v>
      </c>
      <c r="B16" s="51"/>
      <c r="C16" s="52"/>
      <c r="D16" s="52"/>
      <c r="E16" s="53"/>
      <c r="F16" s="86">
        <f t="shared" ref="F16" ca="1" si="8">DATEDIF(E16,TODAY(),"Y")</f>
        <v>125</v>
      </c>
      <c r="G16" s="52"/>
      <c r="H16" s="54"/>
      <c r="I16" s="55"/>
      <c r="J16" s="55"/>
      <c r="K16" s="50"/>
      <c r="L16" s="50"/>
      <c r="M16" s="56"/>
      <c r="N16" s="61"/>
      <c r="O16" s="52"/>
      <c r="P16" s="52"/>
      <c r="Q16" s="57"/>
      <c r="R16" s="57"/>
      <c r="S16" s="57"/>
      <c r="T16" s="52"/>
      <c r="U16" s="52"/>
      <c r="V16" s="52"/>
      <c r="W16" s="52"/>
      <c r="X16" s="52"/>
      <c r="Y16" s="52"/>
      <c r="Z16" s="52"/>
      <c r="AA16" s="52"/>
      <c r="AB16" s="52"/>
      <c r="AC16" s="58"/>
      <c r="AD16" s="53"/>
      <c r="AE16" s="59"/>
      <c r="AF16" s="52"/>
      <c r="AG16" s="52"/>
      <c r="AH16" s="52"/>
      <c r="AI16" s="52"/>
      <c r="AJ16" s="59"/>
      <c r="AK16" s="59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60"/>
      <c r="FM16" s="60"/>
      <c r="FN16" s="60"/>
    </row>
    <row r="17" spans="1:170">
      <c r="A17" s="50">
        <v>11</v>
      </c>
      <c r="B17" s="51"/>
      <c r="C17" s="52"/>
      <c r="D17" s="52"/>
      <c r="E17" s="53"/>
      <c r="F17" s="86">
        <f t="shared" ref="F17" ca="1" si="9">DATEDIF(E17,TODAY(),"Y")</f>
        <v>125</v>
      </c>
      <c r="G17" s="52"/>
      <c r="H17" s="54"/>
      <c r="I17" s="55"/>
      <c r="J17" s="55"/>
      <c r="K17" s="50"/>
      <c r="L17" s="50"/>
      <c r="M17" s="56"/>
      <c r="N17" s="61"/>
      <c r="O17" s="52"/>
      <c r="P17" s="52"/>
      <c r="Q17" s="57"/>
      <c r="R17" s="57"/>
      <c r="S17" s="57"/>
      <c r="T17" s="52"/>
      <c r="U17" s="52"/>
      <c r="V17" s="52"/>
      <c r="W17" s="52"/>
      <c r="X17" s="52"/>
      <c r="Y17" s="52"/>
      <c r="Z17" s="52"/>
      <c r="AA17" s="52"/>
      <c r="AB17" s="52"/>
      <c r="AC17" s="58"/>
      <c r="AD17" s="53"/>
      <c r="AE17" s="59"/>
      <c r="AF17" s="52"/>
      <c r="AG17" s="52"/>
      <c r="AH17" s="52"/>
      <c r="AI17" s="52"/>
      <c r="AJ17" s="59"/>
      <c r="AK17" s="59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60"/>
      <c r="FM17" s="60"/>
      <c r="FN17" s="60"/>
    </row>
    <row r="18" spans="1:170">
      <c r="A18" s="50">
        <v>12</v>
      </c>
      <c r="B18" s="51"/>
      <c r="C18" s="52"/>
      <c r="D18" s="52"/>
      <c r="E18" s="53"/>
      <c r="F18" s="86">
        <f t="shared" ref="F18" ca="1" si="10">DATEDIF(E18,TODAY(),"Y")</f>
        <v>125</v>
      </c>
      <c r="G18" s="52"/>
      <c r="H18" s="54"/>
      <c r="I18" s="55"/>
      <c r="J18" s="55"/>
      <c r="K18" s="50"/>
      <c r="L18" s="50"/>
      <c r="M18" s="56"/>
      <c r="N18" s="61"/>
      <c r="O18" s="52"/>
      <c r="P18" s="52"/>
      <c r="Q18" s="57"/>
      <c r="R18" s="57"/>
      <c r="S18" s="57"/>
      <c r="T18" s="52"/>
      <c r="U18" s="52"/>
      <c r="V18" s="52"/>
      <c r="W18" s="52"/>
      <c r="X18" s="52"/>
      <c r="Y18" s="52"/>
      <c r="Z18" s="52"/>
      <c r="AA18" s="52"/>
      <c r="AB18" s="52"/>
      <c r="AC18" s="58"/>
      <c r="AD18" s="53"/>
      <c r="AE18" s="59"/>
      <c r="AF18" s="52"/>
      <c r="AG18" s="52"/>
      <c r="AH18" s="52"/>
      <c r="AI18" s="52"/>
      <c r="AJ18" s="59"/>
      <c r="AK18" s="59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60"/>
      <c r="FM18" s="60"/>
      <c r="FN18" s="60"/>
    </row>
    <row r="19" spans="1:170">
      <c r="A19" s="50">
        <v>13</v>
      </c>
      <c r="B19" s="51"/>
      <c r="C19" s="52"/>
      <c r="D19" s="52"/>
      <c r="E19" s="53"/>
      <c r="F19" s="86">
        <f t="shared" ref="F19" ca="1" si="11">DATEDIF(E19,TODAY(),"Y")</f>
        <v>125</v>
      </c>
      <c r="G19" s="52"/>
      <c r="H19" s="54"/>
      <c r="I19" s="55"/>
      <c r="J19" s="55"/>
      <c r="K19" s="50"/>
      <c r="L19" s="50"/>
      <c r="M19" s="56"/>
      <c r="N19" s="61"/>
      <c r="O19" s="52"/>
      <c r="P19" s="52"/>
      <c r="Q19" s="57"/>
      <c r="R19" s="57"/>
      <c r="S19" s="57"/>
      <c r="T19" s="52"/>
      <c r="U19" s="52"/>
      <c r="V19" s="52"/>
      <c r="W19" s="52"/>
      <c r="X19" s="52"/>
      <c r="Y19" s="52"/>
      <c r="Z19" s="52"/>
      <c r="AA19" s="52"/>
      <c r="AB19" s="52"/>
      <c r="AC19" s="58"/>
      <c r="AD19" s="53"/>
      <c r="AE19" s="59"/>
      <c r="AF19" s="52"/>
      <c r="AG19" s="52"/>
      <c r="AH19" s="52"/>
      <c r="AI19" s="52"/>
      <c r="AJ19" s="59"/>
      <c r="AK19" s="59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60"/>
      <c r="FM19" s="60"/>
      <c r="FN19" s="60"/>
    </row>
    <row r="20" spans="1:170">
      <c r="A20" s="50">
        <v>14</v>
      </c>
      <c r="B20" s="51"/>
      <c r="C20" s="52"/>
      <c r="D20" s="52"/>
      <c r="E20" s="53"/>
      <c r="F20" s="86">
        <f t="shared" ref="F20" ca="1" si="12">DATEDIF(E20,TODAY(),"Y")</f>
        <v>125</v>
      </c>
      <c r="G20" s="52"/>
      <c r="H20" s="54"/>
      <c r="I20" s="55"/>
      <c r="J20" s="55"/>
      <c r="K20" s="50"/>
      <c r="L20" s="50"/>
      <c r="M20" s="56"/>
      <c r="N20" s="61"/>
      <c r="O20" s="52"/>
      <c r="P20" s="52"/>
      <c r="Q20" s="57"/>
      <c r="R20" s="57"/>
      <c r="S20" s="57"/>
      <c r="T20" s="52"/>
      <c r="U20" s="52"/>
      <c r="V20" s="52"/>
      <c r="W20" s="52"/>
      <c r="X20" s="52"/>
      <c r="Y20" s="52"/>
      <c r="Z20" s="52"/>
      <c r="AA20" s="52"/>
      <c r="AB20" s="52"/>
      <c r="AC20" s="58"/>
      <c r="AD20" s="53"/>
      <c r="AE20" s="59"/>
      <c r="AF20" s="52"/>
      <c r="AG20" s="52"/>
      <c r="AH20" s="52"/>
      <c r="AI20" s="52"/>
      <c r="AJ20" s="59"/>
      <c r="AK20" s="59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60"/>
      <c r="FM20" s="60"/>
      <c r="FN20" s="60"/>
    </row>
    <row r="21" spans="1:170">
      <c r="A21" s="50">
        <v>15</v>
      </c>
      <c r="B21" s="51"/>
      <c r="C21" s="52"/>
      <c r="D21" s="52"/>
      <c r="E21" s="53"/>
      <c r="F21" s="86">
        <f t="shared" ref="F21" ca="1" si="13">DATEDIF(E21,TODAY(),"Y")</f>
        <v>125</v>
      </c>
      <c r="G21" s="52"/>
      <c r="H21" s="54"/>
      <c r="I21" s="55"/>
      <c r="J21" s="55"/>
      <c r="K21" s="50"/>
      <c r="L21" s="50"/>
      <c r="M21" s="56"/>
      <c r="N21" s="61"/>
      <c r="O21" s="52"/>
      <c r="P21" s="52"/>
      <c r="Q21" s="57"/>
      <c r="R21" s="57"/>
      <c r="S21" s="57"/>
      <c r="T21" s="52"/>
      <c r="U21" s="52"/>
      <c r="V21" s="52"/>
      <c r="W21" s="52"/>
      <c r="X21" s="52"/>
      <c r="Y21" s="52"/>
      <c r="Z21" s="52"/>
      <c r="AA21" s="52"/>
      <c r="AB21" s="52"/>
      <c r="AC21" s="58"/>
      <c r="AD21" s="53"/>
      <c r="AE21" s="59"/>
      <c r="AF21" s="52"/>
      <c r="AG21" s="52"/>
      <c r="AH21" s="52"/>
      <c r="AI21" s="52"/>
      <c r="AJ21" s="59"/>
      <c r="AK21" s="59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60"/>
      <c r="FM21" s="60"/>
      <c r="FN21" s="60"/>
    </row>
    <row r="22" spans="1:170">
      <c r="A22" s="50">
        <v>16</v>
      </c>
      <c r="B22" s="51"/>
      <c r="C22" s="52"/>
      <c r="D22" s="52"/>
      <c r="E22" s="53"/>
      <c r="F22" s="86">
        <f t="shared" ref="F22" ca="1" si="14">DATEDIF(E22,TODAY(),"Y")</f>
        <v>125</v>
      </c>
      <c r="G22" s="52"/>
      <c r="H22" s="54"/>
      <c r="I22" s="55"/>
      <c r="J22" s="55"/>
      <c r="K22" s="50"/>
      <c r="L22" s="50"/>
      <c r="M22" s="56"/>
      <c r="N22" s="61"/>
      <c r="O22" s="52"/>
      <c r="P22" s="52"/>
      <c r="Q22" s="57"/>
      <c r="R22" s="57"/>
      <c r="S22" s="57"/>
      <c r="T22" s="52"/>
      <c r="U22" s="52"/>
      <c r="V22" s="52"/>
      <c r="W22" s="52"/>
      <c r="X22" s="52"/>
      <c r="Y22" s="52"/>
      <c r="Z22" s="52"/>
      <c r="AA22" s="52"/>
      <c r="AB22" s="52"/>
      <c r="AC22" s="58"/>
      <c r="AD22" s="53"/>
      <c r="AE22" s="59"/>
      <c r="AF22" s="52"/>
      <c r="AG22" s="52"/>
      <c r="AH22" s="52"/>
      <c r="AI22" s="52"/>
      <c r="AJ22" s="59"/>
      <c r="AK22" s="59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60"/>
      <c r="FM22" s="60"/>
      <c r="FN22" s="60"/>
    </row>
    <row r="23" spans="1:170">
      <c r="A23" s="50">
        <v>17</v>
      </c>
      <c r="B23" s="51"/>
      <c r="C23" s="52"/>
      <c r="D23" s="52"/>
      <c r="E23" s="53"/>
      <c r="F23" s="86">
        <f t="shared" ref="F23" ca="1" si="15">DATEDIF(E23,TODAY(),"Y")</f>
        <v>125</v>
      </c>
      <c r="G23" s="52"/>
      <c r="H23" s="54"/>
      <c r="I23" s="55"/>
      <c r="J23" s="55"/>
      <c r="K23" s="50"/>
      <c r="L23" s="50"/>
      <c r="M23" s="56"/>
      <c r="N23" s="61"/>
      <c r="O23" s="52"/>
      <c r="P23" s="52"/>
      <c r="Q23" s="57"/>
      <c r="R23" s="57"/>
      <c r="S23" s="57"/>
      <c r="T23" s="52"/>
      <c r="U23" s="52"/>
      <c r="V23" s="52"/>
      <c r="W23" s="52"/>
      <c r="X23" s="52"/>
      <c r="Y23" s="52"/>
      <c r="Z23" s="52"/>
      <c r="AA23" s="52"/>
      <c r="AB23" s="52"/>
      <c r="AC23" s="58"/>
      <c r="AD23" s="53"/>
      <c r="AE23" s="59"/>
      <c r="AF23" s="52"/>
      <c r="AG23" s="52"/>
      <c r="AH23" s="52"/>
      <c r="AI23" s="52"/>
      <c r="AJ23" s="59"/>
      <c r="AK23" s="59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60"/>
      <c r="FM23" s="60"/>
      <c r="FN23" s="60"/>
    </row>
    <row r="24" spans="1:170">
      <c r="A24" s="50">
        <v>18</v>
      </c>
      <c r="B24" s="51"/>
      <c r="C24" s="52"/>
      <c r="D24" s="52"/>
      <c r="E24" s="53"/>
      <c r="F24" s="86">
        <f t="shared" ref="F24" ca="1" si="16">DATEDIF(E24,TODAY(),"Y")</f>
        <v>125</v>
      </c>
      <c r="G24" s="52"/>
      <c r="H24" s="54"/>
      <c r="I24" s="55"/>
      <c r="J24" s="55"/>
      <c r="K24" s="50"/>
      <c r="L24" s="50"/>
      <c r="M24" s="56"/>
      <c r="N24" s="61"/>
      <c r="O24" s="52"/>
      <c r="P24" s="52"/>
      <c r="Q24" s="57"/>
      <c r="R24" s="57"/>
      <c r="S24" s="57"/>
      <c r="T24" s="52"/>
      <c r="U24" s="52"/>
      <c r="V24" s="52"/>
      <c r="W24" s="52"/>
      <c r="X24" s="52"/>
      <c r="Y24" s="52"/>
      <c r="Z24" s="52"/>
      <c r="AA24" s="52"/>
      <c r="AB24" s="52"/>
      <c r="AC24" s="58"/>
      <c r="AD24" s="53"/>
      <c r="AE24" s="59"/>
      <c r="AF24" s="52"/>
      <c r="AG24" s="52"/>
      <c r="AH24" s="52"/>
      <c r="AI24" s="52"/>
      <c r="AJ24" s="59"/>
      <c r="AK24" s="59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60"/>
      <c r="FM24" s="60"/>
      <c r="FN24" s="60"/>
    </row>
    <row r="25" spans="1:170">
      <c r="A25" s="50">
        <v>19</v>
      </c>
      <c r="B25" s="51"/>
      <c r="C25" s="52"/>
      <c r="D25" s="52"/>
      <c r="E25" s="53"/>
      <c r="F25" s="86">
        <f t="shared" ref="F25:F26" ca="1" si="17">DATEDIF(E25,TODAY(),"Y")</f>
        <v>125</v>
      </c>
      <c r="G25" s="52"/>
      <c r="H25" s="54"/>
      <c r="I25" s="55"/>
      <c r="J25" s="55"/>
      <c r="K25" s="50"/>
      <c r="L25" s="50"/>
      <c r="M25" s="56"/>
      <c r="N25" s="61"/>
      <c r="O25" s="52"/>
      <c r="P25" s="52"/>
      <c r="Q25" s="57"/>
      <c r="R25" s="57"/>
      <c r="S25" s="57"/>
      <c r="T25" s="52"/>
      <c r="U25" s="52"/>
      <c r="V25" s="52"/>
      <c r="W25" s="52"/>
      <c r="X25" s="52"/>
      <c r="Y25" s="52"/>
      <c r="Z25" s="52"/>
      <c r="AA25" s="52"/>
      <c r="AB25" s="52"/>
      <c r="AC25" s="58"/>
      <c r="AD25" s="53"/>
      <c r="AE25" s="59"/>
      <c r="AF25" s="52"/>
      <c r="AG25" s="52"/>
      <c r="AH25" s="52"/>
      <c r="AI25" s="52"/>
      <c r="AJ25" s="59"/>
      <c r="AK25" s="59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60"/>
      <c r="FM25" s="60"/>
      <c r="FN25" s="60"/>
    </row>
    <row r="26" spans="1:170">
      <c r="A26" s="50">
        <v>20</v>
      </c>
      <c r="B26" s="51"/>
      <c r="C26" s="52"/>
      <c r="D26" s="52"/>
      <c r="E26" s="53"/>
      <c r="F26" s="86">
        <f t="shared" ca="1" si="17"/>
        <v>125</v>
      </c>
      <c r="G26" s="52"/>
      <c r="H26" s="54"/>
      <c r="I26" s="55"/>
      <c r="J26" s="55"/>
      <c r="K26" s="50"/>
      <c r="L26" s="50"/>
      <c r="M26" s="56"/>
      <c r="N26" s="61"/>
      <c r="O26" s="52"/>
      <c r="P26" s="52"/>
      <c r="Q26" s="57"/>
      <c r="R26" s="57"/>
      <c r="S26" s="57"/>
      <c r="T26" s="52"/>
      <c r="U26" s="52"/>
      <c r="V26" s="52"/>
      <c r="W26" s="52"/>
      <c r="X26" s="52"/>
      <c r="Y26" s="52"/>
      <c r="Z26" s="52"/>
      <c r="AA26" s="52"/>
      <c r="AB26" s="52"/>
      <c r="AC26" s="58"/>
      <c r="AD26" s="53"/>
      <c r="AE26" s="59"/>
      <c r="AF26" s="52"/>
      <c r="AG26" s="52"/>
      <c r="AH26" s="52"/>
      <c r="AI26" s="52"/>
      <c r="AJ26" s="59"/>
      <c r="AK26" s="59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60"/>
      <c r="FM26" s="60"/>
      <c r="FN26" s="60"/>
    </row>
    <row r="27" spans="1:170">
      <c r="A27" s="50">
        <v>21</v>
      </c>
      <c r="B27" s="51"/>
      <c r="C27" s="52"/>
      <c r="D27" s="52"/>
      <c r="E27" s="53"/>
      <c r="F27" s="86">
        <f t="shared" ref="F27" ca="1" si="18">DATEDIF(E27,TODAY(),"Y")</f>
        <v>125</v>
      </c>
      <c r="G27" s="52"/>
      <c r="H27" s="54"/>
      <c r="I27" s="55"/>
      <c r="J27" s="55"/>
      <c r="K27" s="50"/>
      <c r="L27" s="50"/>
      <c r="M27" s="56"/>
      <c r="N27" s="61"/>
      <c r="O27" s="52"/>
      <c r="P27" s="52"/>
      <c r="Q27" s="57"/>
      <c r="R27" s="57"/>
      <c r="S27" s="57"/>
      <c r="T27" s="52"/>
      <c r="U27" s="52"/>
      <c r="V27" s="52"/>
      <c r="W27" s="52"/>
      <c r="X27" s="52"/>
      <c r="Y27" s="52"/>
      <c r="Z27" s="52"/>
      <c r="AA27" s="52"/>
      <c r="AB27" s="52"/>
      <c r="AC27" s="58"/>
      <c r="AD27" s="53"/>
      <c r="AE27" s="59"/>
      <c r="AF27" s="52"/>
      <c r="AG27" s="52"/>
      <c r="AH27" s="52"/>
      <c r="AI27" s="52"/>
      <c r="AJ27" s="59"/>
      <c r="AK27" s="59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60"/>
      <c r="FM27" s="60"/>
      <c r="FN27" s="60"/>
    </row>
    <row r="28" spans="1:170">
      <c r="A28" s="50">
        <v>22</v>
      </c>
      <c r="B28" s="51"/>
      <c r="C28" s="52"/>
      <c r="D28" s="52"/>
      <c r="E28" s="53"/>
      <c r="F28" s="86">
        <f t="shared" ref="F28" ca="1" si="19">DATEDIF(E28,TODAY(),"Y")</f>
        <v>125</v>
      </c>
      <c r="G28" s="52"/>
      <c r="H28" s="54"/>
      <c r="I28" s="55"/>
      <c r="J28" s="55"/>
      <c r="K28" s="50"/>
      <c r="L28" s="50"/>
      <c r="M28" s="56"/>
      <c r="N28" s="61"/>
      <c r="O28" s="52"/>
      <c r="P28" s="52"/>
      <c r="Q28" s="57"/>
      <c r="R28" s="57"/>
      <c r="S28" s="57"/>
      <c r="T28" s="52"/>
      <c r="U28" s="52"/>
      <c r="V28" s="52"/>
      <c r="W28" s="52"/>
      <c r="X28" s="52"/>
      <c r="Y28" s="52"/>
      <c r="Z28" s="52"/>
      <c r="AA28" s="52"/>
      <c r="AB28" s="52"/>
      <c r="AC28" s="58"/>
      <c r="AD28" s="53"/>
      <c r="AE28" s="59"/>
      <c r="AF28" s="52"/>
      <c r="AG28" s="52"/>
      <c r="AH28" s="52"/>
      <c r="AI28" s="52"/>
      <c r="AJ28" s="59"/>
      <c r="AK28" s="59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60"/>
      <c r="FM28" s="60"/>
      <c r="FN28" s="60"/>
    </row>
    <row r="29" spans="1:170">
      <c r="A29" s="50">
        <v>23</v>
      </c>
      <c r="B29" s="51"/>
      <c r="C29" s="52"/>
      <c r="D29" s="52"/>
      <c r="E29" s="53"/>
      <c r="F29" s="86">
        <f t="shared" ref="F29" ca="1" si="20">DATEDIF(E29,TODAY(),"Y")</f>
        <v>125</v>
      </c>
      <c r="G29" s="52"/>
      <c r="H29" s="54"/>
      <c r="I29" s="55"/>
      <c r="J29" s="55"/>
      <c r="K29" s="50"/>
      <c r="L29" s="50"/>
      <c r="M29" s="56"/>
      <c r="N29" s="61"/>
      <c r="O29" s="52"/>
      <c r="P29" s="52"/>
      <c r="Q29" s="57"/>
      <c r="R29" s="57"/>
      <c r="S29" s="57"/>
      <c r="T29" s="52"/>
      <c r="U29" s="52"/>
      <c r="V29" s="52"/>
      <c r="W29" s="52"/>
      <c r="X29" s="52"/>
      <c r="Y29" s="52"/>
      <c r="Z29" s="52"/>
      <c r="AA29" s="52"/>
      <c r="AB29" s="52"/>
      <c r="AC29" s="58"/>
      <c r="AD29" s="53"/>
      <c r="AE29" s="59"/>
      <c r="AF29" s="52"/>
      <c r="AG29" s="52"/>
      <c r="AH29" s="52"/>
      <c r="AI29" s="52"/>
      <c r="AJ29" s="59"/>
      <c r="AK29" s="59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60"/>
      <c r="FM29" s="60"/>
      <c r="FN29" s="60"/>
    </row>
    <row r="30" spans="1:170">
      <c r="A30" s="50">
        <v>24</v>
      </c>
      <c r="B30" s="51"/>
      <c r="C30" s="52"/>
      <c r="D30" s="52"/>
      <c r="E30" s="53"/>
      <c r="F30" s="86">
        <f t="shared" ref="F30" ca="1" si="21">DATEDIF(E30,TODAY(),"Y")</f>
        <v>125</v>
      </c>
      <c r="G30" s="52"/>
      <c r="H30" s="54"/>
      <c r="I30" s="55"/>
      <c r="J30" s="55"/>
      <c r="K30" s="50"/>
      <c r="L30" s="50"/>
      <c r="M30" s="56"/>
      <c r="N30" s="61"/>
      <c r="O30" s="52"/>
      <c r="P30" s="52"/>
      <c r="Q30" s="57"/>
      <c r="R30" s="57"/>
      <c r="S30" s="57"/>
      <c r="T30" s="52"/>
      <c r="U30" s="52"/>
      <c r="V30" s="52"/>
      <c r="W30" s="52"/>
      <c r="X30" s="52"/>
      <c r="Y30" s="52"/>
      <c r="Z30" s="52"/>
      <c r="AA30" s="52"/>
      <c r="AB30" s="52"/>
      <c r="AC30" s="58"/>
      <c r="AD30" s="53"/>
      <c r="AE30" s="59"/>
      <c r="AF30" s="52"/>
      <c r="AG30" s="52"/>
      <c r="AH30" s="52"/>
      <c r="AI30" s="52"/>
      <c r="AJ30" s="59"/>
      <c r="AK30" s="59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60"/>
      <c r="FM30" s="60"/>
      <c r="FN30" s="60"/>
    </row>
    <row r="31" spans="1:170">
      <c r="A31" s="50">
        <v>25</v>
      </c>
      <c r="B31" s="51"/>
      <c r="C31" s="52"/>
      <c r="D31" s="52"/>
      <c r="E31" s="53"/>
      <c r="F31" s="86">
        <f t="shared" ref="F31" ca="1" si="22">DATEDIF(E31,TODAY(),"Y")</f>
        <v>125</v>
      </c>
      <c r="G31" s="52"/>
      <c r="H31" s="54"/>
      <c r="I31" s="55"/>
      <c r="J31" s="55"/>
      <c r="K31" s="50"/>
      <c r="L31" s="50"/>
      <c r="M31" s="56"/>
      <c r="N31" s="61"/>
      <c r="O31" s="52"/>
      <c r="P31" s="52"/>
      <c r="Q31" s="57"/>
      <c r="R31" s="57"/>
      <c r="S31" s="57"/>
      <c r="T31" s="52"/>
      <c r="U31" s="52"/>
      <c r="V31" s="52"/>
      <c r="W31" s="52"/>
      <c r="X31" s="52"/>
      <c r="Y31" s="52"/>
      <c r="Z31" s="52"/>
      <c r="AA31" s="52"/>
      <c r="AB31" s="52"/>
      <c r="AC31" s="58"/>
      <c r="AD31" s="53"/>
      <c r="AE31" s="59"/>
      <c r="AF31" s="52"/>
      <c r="AG31" s="52"/>
      <c r="AH31" s="52"/>
      <c r="AI31" s="52"/>
      <c r="AJ31" s="59"/>
      <c r="AK31" s="59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60"/>
      <c r="FM31" s="60"/>
      <c r="FN31" s="60"/>
    </row>
    <row r="32" spans="1:170">
      <c r="A32" s="50">
        <v>26</v>
      </c>
      <c r="B32" s="51"/>
      <c r="C32" s="52"/>
      <c r="D32" s="52"/>
      <c r="E32" s="53"/>
      <c r="F32" s="86">
        <f t="shared" ref="F32" ca="1" si="23">DATEDIF(E32,TODAY(),"Y")</f>
        <v>125</v>
      </c>
      <c r="G32" s="52"/>
      <c r="H32" s="54"/>
      <c r="I32" s="55"/>
      <c r="J32" s="55"/>
      <c r="K32" s="50"/>
      <c r="L32" s="50"/>
      <c r="M32" s="56"/>
      <c r="N32" s="61"/>
      <c r="O32" s="52"/>
      <c r="P32" s="52"/>
      <c r="Q32" s="57"/>
      <c r="R32" s="57"/>
      <c r="S32" s="57"/>
      <c r="T32" s="52"/>
      <c r="U32" s="52"/>
      <c r="V32" s="52"/>
      <c r="W32" s="52"/>
      <c r="X32" s="52"/>
      <c r="Y32" s="52"/>
      <c r="Z32" s="52"/>
      <c r="AA32" s="52"/>
      <c r="AB32" s="52"/>
      <c r="AC32" s="58"/>
      <c r="AD32" s="53"/>
      <c r="AE32" s="59"/>
      <c r="AF32" s="52"/>
      <c r="AG32" s="52"/>
      <c r="AH32" s="52"/>
      <c r="AI32" s="52"/>
      <c r="AJ32" s="59"/>
      <c r="AK32" s="59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60"/>
      <c r="FM32" s="60"/>
      <c r="FN32" s="60"/>
    </row>
    <row r="33" spans="1:170">
      <c r="A33" s="50">
        <v>27</v>
      </c>
      <c r="B33" s="51"/>
      <c r="C33" s="52"/>
      <c r="D33" s="52"/>
      <c r="E33" s="53"/>
      <c r="F33" s="86">
        <f t="shared" ref="F33" ca="1" si="24">DATEDIF(E33,TODAY(),"Y")</f>
        <v>125</v>
      </c>
      <c r="G33" s="52"/>
      <c r="H33" s="54"/>
      <c r="I33" s="55"/>
      <c r="J33" s="55"/>
      <c r="K33" s="50"/>
      <c r="L33" s="50"/>
      <c r="M33" s="56"/>
      <c r="N33" s="61"/>
      <c r="O33" s="52"/>
      <c r="P33" s="52"/>
      <c r="Q33" s="57"/>
      <c r="R33" s="57"/>
      <c r="S33" s="57"/>
      <c r="T33" s="52"/>
      <c r="U33" s="52"/>
      <c r="V33" s="52"/>
      <c r="W33" s="52"/>
      <c r="X33" s="52"/>
      <c r="Y33" s="52"/>
      <c r="Z33" s="52"/>
      <c r="AA33" s="52"/>
      <c r="AB33" s="52"/>
      <c r="AC33" s="58"/>
      <c r="AD33" s="53"/>
      <c r="AE33" s="59"/>
      <c r="AF33" s="52"/>
      <c r="AG33" s="52"/>
      <c r="AH33" s="52"/>
      <c r="AI33" s="52"/>
      <c r="AJ33" s="59"/>
      <c r="AK33" s="59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60"/>
      <c r="FM33" s="60"/>
      <c r="FN33" s="60"/>
    </row>
    <row r="34" spans="1:170">
      <c r="A34" s="50">
        <v>28</v>
      </c>
      <c r="B34" s="51"/>
      <c r="C34" s="52"/>
      <c r="D34" s="52"/>
      <c r="E34" s="53"/>
      <c r="F34" s="86">
        <f t="shared" ref="F34" ca="1" si="25">DATEDIF(E34,TODAY(),"Y")</f>
        <v>125</v>
      </c>
      <c r="G34" s="52"/>
      <c r="H34" s="54"/>
      <c r="I34" s="55"/>
      <c r="J34" s="55"/>
      <c r="K34" s="50"/>
      <c r="L34" s="50"/>
      <c r="M34" s="56"/>
      <c r="N34" s="61"/>
      <c r="O34" s="52"/>
      <c r="P34" s="52"/>
      <c r="Q34" s="57"/>
      <c r="R34" s="57"/>
      <c r="S34" s="57"/>
      <c r="T34" s="52"/>
      <c r="U34" s="52"/>
      <c r="V34" s="52"/>
      <c r="W34" s="52"/>
      <c r="X34" s="52"/>
      <c r="Y34" s="52"/>
      <c r="Z34" s="52"/>
      <c r="AA34" s="52"/>
      <c r="AB34" s="52"/>
      <c r="AC34" s="58"/>
      <c r="AD34" s="53"/>
      <c r="AE34" s="59"/>
      <c r="AF34" s="52"/>
      <c r="AG34" s="52"/>
      <c r="AH34" s="52"/>
      <c r="AI34" s="52"/>
      <c r="AJ34" s="59"/>
      <c r="AK34" s="59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60"/>
      <c r="FM34" s="60"/>
      <c r="FN34" s="60"/>
    </row>
    <row r="35" spans="1:170">
      <c r="A35" s="50">
        <v>29</v>
      </c>
      <c r="B35" s="51"/>
      <c r="C35" s="52"/>
      <c r="D35" s="52"/>
      <c r="E35" s="53"/>
      <c r="F35" s="86">
        <f t="shared" ref="F35" ca="1" si="26">DATEDIF(E35,TODAY(),"Y")</f>
        <v>125</v>
      </c>
      <c r="G35" s="52"/>
      <c r="H35" s="54"/>
      <c r="I35" s="55"/>
      <c r="J35" s="55"/>
      <c r="K35" s="50"/>
      <c r="L35" s="50"/>
      <c r="M35" s="56"/>
      <c r="N35" s="61"/>
      <c r="O35" s="52"/>
      <c r="P35" s="52"/>
      <c r="Q35" s="57"/>
      <c r="R35" s="57"/>
      <c r="S35" s="57"/>
      <c r="T35" s="52"/>
      <c r="U35" s="52"/>
      <c r="V35" s="52"/>
      <c r="W35" s="52"/>
      <c r="X35" s="52"/>
      <c r="Y35" s="52"/>
      <c r="Z35" s="52"/>
      <c r="AA35" s="52"/>
      <c r="AB35" s="52"/>
      <c r="AC35" s="58"/>
      <c r="AD35" s="53"/>
      <c r="AE35" s="59"/>
      <c r="AF35" s="52"/>
      <c r="AG35" s="52"/>
      <c r="AH35" s="52"/>
      <c r="AI35" s="52"/>
      <c r="AJ35" s="59"/>
      <c r="AK35" s="59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60"/>
      <c r="FM35" s="60"/>
      <c r="FN35" s="60"/>
    </row>
    <row r="36" spans="1:170">
      <c r="A36" s="50">
        <v>30</v>
      </c>
      <c r="B36" s="51"/>
      <c r="C36" s="52"/>
      <c r="D36" s="52"/>
      <c r="E36" s="53"/>
      <c r="F36" s="86">
        <f t="shared" ref="F36" ca="1" si="27">DATEDIF(E36,TODAY(),"Y")</f>
        <v>125</v>
      </c>
      <c r="G36" s="52"/>
      <c r="H36" s="54"/>
      <c r="I36" s="55"/>
      <c r="J36" s="55"/>
      <c r="K36" s="50"/>
      <c r="L36" s="50"/>
      <c r="M36" s="56"/>
      <c r="N36" s="61"/>
      <c r="O36" s="52"/>
      <c r="P36" s="52"/>
      <c r="Q36" s="57"/>
      <c r="R36" s="57"/>
      <c r="S36" s="57"/>
      <c r="T36" s="52"/>
      <c r="U36" s="52"/>
      <c r="V36" s="52"/>
      <c r="W36" s="52"/>
      <c r="X36" s="52"/>
      <c r="Y36" s="52"/>
      <c r="Z36" s="52"/>
      <c r="AA36" s="52"/>
      <c r="AB36" s="52"/>
      <c r="AC36" s="58"/>
      <c r="AD36" s="53"/>
      <c r="AE36" s="59"/>
      <c r="AF36" s="52"/>
      <c r="AG36" s="52"/>
      <c r="AH36" s="52"/>
      <c r="AI36" s="52"/>
      <c r="AJ36" s="59"/>
      <c r="AK36" s="59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60"/>
      <c r="FM36" s="60"/>
      <c r="FN36" s="60"/>
    </row>
    <row r="37" spans="1:170">
      <c r="A37" s="50">
        <v>31</v>
      </c>
      <c r="B37" s="51"/>
      <c r="C37" s="52"/>
      <c r="D37" s="52"/>
      <c r="E37" s="53"/>
      <c r="F37" s="86">
        <f t="shared" ref="F37" ca="1" si="28">DATEDIF(E37,TODAY(),"Y")</f>
        <v>125</v>
      </c>
      <c r="G37" s="52"/>
      <c r="H37" s="54"/>
      <c r="I37" s="55"/>
      <c r="J37" s="55"/>
      <c r="K37" s="50"/>
      <c r="L37" s="50"/>
      <c r="M37" s="56"/>
      <c r="N37" s="61"/>
      <c r="O37" s="52"/>
      <c r="P37" s="52"/>
      <c r="Q37" s="57"/>
      <c r="R37" s="57"/>
      <c r="S37" s="57"/>
      <c r="T37" s="52"/>
      <c r="U37" s="52"/>
      <c r="V37" s="52"/>
      <c r="W37" s="52"/>
      <c r="X37" s="52"/>
      <c r="Y37" s="52"/>
      <c r="Z37" s="52"/>
      <c r="AA37" s="52"/>
      <c r="AB37" s="52"/>
      <c r="AC37" s="58"/>
      <c r="AD37" s="53"/>
      <c r="AE37" s="59"/>
      <c r="AF37" s="52"/>
      <c r="AG37" s="52"/>
      <c r="AH37" s="52"/>
      <c r="AI37" s="52"/>
      <c r="AJ37" s="59"/>
      <c r="AK37" s="59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60"/>
      <c r="FM37" s="60"/>
      <c r="FN37" s="60"/>
    </row>
    <row r="38" spans="1:170">
      <c r="A38" s="50">
        <v>32</v>
      </c>
      <c r="B38" s="51"/>
      <c r="C38" s="52"/>
      <c r="D38" s="52"/>
      <c r="E38" s="53"/>
      <c r="F38" s="86">
        <f t="shared" ref="F38" ca="1" si="29">DATEDIF(E38,TODAY(),"Y")</f>
        <v>125</v>
      </c>
      <c r="G38" s="52"/>
      <c r="H38" s="54"/>
      <c r="I38" s="55"/>
      <c r="J38" s="55"/>
      <c r="K38" s="50"/>
      <c r="L38" s="50"/>
      <c r="M38" s="56"/>
      <c r="N38" s="61"/>
      <c r="O38" s="52"/>
      <c r="P38" s="52"/>
      <c r="Q38" s="57"/>
      <c r="R38" s="57"/>
      <c r="S38" s="57"/>
      <c r="T38" s="52"/>
      <c r="U38" s="52"/>
      <c r="V38" s="52"/>
      <c r="W38" s="52"/>
      <c r="X38" s="52"/>
      <c r="Y38" s="52"/>
      <c r="Z38" s="52"/>
      <c r="AA38" s="52"/>
      <c r="AB38" s="52"/>
      <c r="AC38" s="58"/>
      <c r="AD38" s="53"/>
      <c r="AE38" s="59"/>
      <c r="AF38" s="52"/>
      <c r="AG38" s="52"/>
      <c r="AH38" s="52"/>
      <c r="AI38" s="52"/>
      <c r="AJ38" s="59"/>
      <c r="AK38" s="59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60"/>
      <c r="FM38" s="60"/>
      <c r="FN38" s="60"/>
    </row>
    <row r="39" spans="1:170">
      <c r="A39" s="50">
        <v>33</v>
      </c>
      <c r="B39" s="51"/>
      <c r="C39" s="52"/>
      <c r="D39" s="52"/>
      <c r="E39" s="53"/>
      <c r="F39" s="86">
        <f t="shared" ref="F39" ca="1" si="30">DATEDIF(E39,TODAY(),"Y")</f>
        <v>125</v>
      </c>
      <c r="G39" s="52"/>
      <c r="H39" s="54"/>
      <c r="I39" s="55"/>
      <c r="J39" s="55"/>
      <c r="K39" s="50"/>
      <c r="L39" s="50"/>
      <c r="M39" s="56"/>
      <c r="N39" s="61"/>
      <c r="O39" s="52"/>
      <c r="P39" s="52"/>
      <c r="Q39" s="57"/>
      <c r="R39" s="57"/>
      <c r="S39" s="57"/>
      <c r="T39" s="52"/>
      <c r="U39" s="52"/>
      <c r="V39" s="52"/>
      <c r="W39" s="52"/>
      <c r="X39" s="52"/>
      <c r="Y39" s="52"/>
      <c r="Z39" s="52"/>
      <c r="AA39" s="52"/>
      <c r="AB39" s="52"/>
      <c r="AC39" s="58"/>
      <c r="AD39" s="53"/>
      <c r="AE39" s="59"/>
      <c r="AF39" s="52"/>
      <c r="AG39" s="52"/>
      <c r="AH39" s="52"/>
      <c r="AI39" s="52"/>
      <c r="AJ39" s="59"/>
      <c r="AK39" s="59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60"/>
      <c r="FM39" s="60"/>
      <c r="FN39" s="60"/>
    </row>
    <row r="40" spans="1:170">
      <c r="A40" s="50">
        <v>34</v>
      </c>
      <c r="B40" s="51"/>
      <c r="C40" s="52"/>
      <c r="D40" s="52"/>
      <c r="E40" s="53"/>
      <c r="F40" s="86">
        <f t="shared" ref="F40" ca="1" si="31">DATEDIF(E40,TODAY(),"Y")</f>
        <v>125</v>
      </c>
      <c r="G40" s="52"/>
      <c r="H40" s="54"/>
      <c r="I40" s="55"/>
      <c r="J40" s="55"/>
      <c r="K40" s="50"/>
      <c r="L40" s="50"/>
      <c r="M40" s="56"/>
      <c r="N40" s="61"/>
      <c r="O40" s="52"/>
      <c r="P40" s="52"/>
      <c r="Q40" s="57"/>
      <c r="R40" s="57"/>
      <c r="S40" s="57"/>
      <c r="T40" s="52"/>
      <c r="U40" s="52"/>
      <c r="V40" s="52"/>
      <c r="W40" s="52"/>
      <c r="X40" s="52"/>
      <c r="Y40" s="52"/>
      <c r="Z40" s="52"/>
      <c r="AA40" s="52"/>
      <c r="AB40" s="52"/>
      <c r="AC40" s="58"/>
      <c r="AD40" s="53"/>
      <c r="AE40" s="59"/>
      <c r="AF40" s="52"/>
      <c r="AG40" s="52"/>
      <c r="AH40" s="52"/>
      <c r="AI40" s="52"/>
      <c r="AJ40" s="59"/>
      <c r="AK40" s="59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60"/>
      <c r="FM40" s="60"/>
      <c r="FN40" s="60"/>
    </row>
    <row r="41" spans="1:170">
      <c r="A41" s="50">
        <v>35</v>
      </c>
      <c r="B41" s="51"/>
      <c r="C41" s="52"/>
      <c r="D41" s="52"/>
      <c r="E41" s="53"/>
      <c r="F41" s="86">
        <f t="shared" ref="F41" ca="1" si="32">DATEDIF(E41,TODAY(),"Y")</f>
        <v>125</v>
      </c>
      <c r="G41" s="52"/>
      <c r="H41" s="54"/>
      <c r="I41" s="55"/>
      <c r="J41" s="55"/>
      <c r="K41" s="50"/>
      <c r="L41" s="50"/>
      <c r="M41" s="56"/>
      <c r="N41" s="61"/>
      <c r="O41" s="52"/>
      <c r="P41" s="52"/>
      <c r="Q41" s="57"/>
      <c r="R41" s="57"/>
      <c r="S41" s="57"/>
      <c r="T41" s="52"/>
      <c r="U41" s="52"/>
      <c r="V41" s="52"/>
      <c r="W41" s="52"/>
      <c r="X41" s="52"/>
      <c r="Y41" s="52"/>
      <c r="Z41" s="52"/>
      <c r="AA41" s="52"/>
      <c r="AB41" s="52"/>
      <c r="AC41" s="58"/>
      <c r="AD41" s="53"/>
      <c r="AE41" s="59"/>
      <c r="AF41" s="52"/>
      <c r="AG41" s="52"/>
      <c r="AH41" s="52"/>
      <c r="AI41" s="52"/>
      <c r="AJ41" s="59"/>
      <c r="AK41" s="59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60"/>
      <c r="FM41" s="60"/>
      <c r="FN41" s="60"/>
    </row>
  </sheetData>
  <sheetProtection sheet="1" formatCells="0" formatColumns="0" formatRows="0" insertRows="0" insertHyperlinks="0" deleteRows="0" sort="0" autoFilter="0" pivotTables="0"/>
  <dataConsolidate/>
  <mergeCells count="16">
    <mergeCell ref="ER1:EX1"/>
    <mergeCell ref="DJ1:DX1"/>
    <mergeCell ref="EK1:EQ1"/>
    <mergeCell ref="FP4:FS4"/>
    <mergeCell ref="H1:P1"/>
    <mergeCell ref="Q1:AD1"/>
    <mergeCell ref="AN1:AO1"/>
    <mergeCell ref="AP1:BD1"/>
    <mergeCell ref="AE1:AI1"/>
    <mergeCell ref="BE1:BN1"/>
    <mergeCell ref="BO1:BX1"/>
    <mergeCell ref="BY1:CF1"/>
    <mergeCell ref="CN1:CO1"/>
    <mergeCell ref="CP1:CT1"/>
    <mergeCell ref="CW1:DI1"/>
    <mergeCell ref="FM1:FN1"/>
  </mergeCells>
  <phoneticPr fontId="5"/>
  <conditionalFormatting sqref="FK5">
    <cfRule type="expression" dxfId="14170" priority="23806">
      <formula>FK5=""</formula>
    </cfRule>
  </conditionalFormatting>
  <conditionalFormatting sqref="C5">
    <cfRule type="expression" dxfId="14169" priority="24049">
      <formula>C5=""</formula>
    </cfRule>
  </conditionalFormatting>
  <conditionalFormatting sqref="D5">
    <cfRule type="expression" dxfId="14168" priority="24048">
      <formula>D5=""</formula>
    </cfRule>
  </conditionalFormatting>
  <conditionalFormatting sqref="E5">
    <cfRule type="expression" dxfId="14167" priority="24047">
      <formula>E5=""</formula>
    </cfRule>
  </conditionalFormatting>
  <conditionalFormatting sqref="G5">
    <cfRule type="expression" dxfId="14166" priority="24046">
      <formula>G5=""</formula>
    </cfRule>
  </conditionalFormatting>
  <conditionalFormatting sqref="K5">
    <cfRule type="expression" dxfId="14165" priority="15062">
      <formula>FM5&lt;&gt;""</formula>
    </cfRule>
    <cfRule type="expression" dxfId="14164" priority="24045">
      <formula>AND(K5="",L5="")</formula>
    </cfRule>
  </conditionalFormatting>
  <conditionalFormatting sqref="L5">
    <cfRule type="expression" dxfId="14163" priority="15061">
      <formula>FM5&lt;&gt;""</formula>
    </cfRule>
    <cfRule type="expression" dxfId="14162" priority="24044">
      <formula>AND(K5="",L5="")</formula>
    </cfRule>
  </conditionalFormatting>
  <conditionalFormatting sqref="O5">
    <cfRule type="expression" dxfId="14161" priority="15060">
      <formula>FM5&lt;&gt;""</formula>
    </cfRule>
    <cfRule type="expression" dxfId="14160" priority="24043">
      <formula>O5=""</formula>
    </cfRule>
  </conditionalFormatting>
  <conditionalFormatting sqref="Q5">
    <cfRule type="expression" dxfId="14159" priority="15058">
      <formula>FM5&lt;&gt;""</formula>
    </cfRule>
    <cfRule type="expression" dxfId="14158" priority="24040">
      <formula>AND(Q5&lt;&gt;"",OR(R5:AD5&lt;&gt;""))</formula>
    </cfRule>
    <cfRule type="expression" dxfId="14157" priority="24041">
      <formula>AND(Q5="",AND(R5:AD5=""))</formula>
    </cfRule>
  </conditionalFormatting>
  <conditionalFormatting sqref="R5">
    <cfRule type="expression" dxfId="14156" priority="15057">
      <formula>FM5&lt;&gt;""</formula>
    </cfRule>
    <cfRule type="expression" dxfId="14155" priority="24038">
      <formula>AND(Q5&lt;&gt;"",OR(R5:AD5&lt;&gt;""))</formula>
    </cfRule>
    <cfRule type="expression" dxfId="14154" priority="24039">
      <formula>AND(Q5="",AND(R5:AD5=""))</formula>
    </cfRule>
  </conditionalFormatting>
  <conditionalFormatting sqref="S5">
    <cfRule type="expression" dxfId="14153" priority="15056">
      <formula>FM5&lt;&gt;""</formula>
    </cfRule>
    <cfRule type="expression" dxfId="14152" priority="24036">
      <formula>AND(Q5&lt;&gt;"",OR(R5:AD5&lt;&gt;""))</formula>
    </cfRule>
    <cfRule type="expression" dxfId="14151" priority="24037">
      <formula>AND(Q5="",AND(R5:AD5=""))</formula>
    </cfRule>
  </conditionalFormatting>
  <conditionalFormatting sqref="T5">
    <cfRule type="expression" dxfId="14150" priority="15055">
      <formula>FM5&lt;&gt;""</formula>
    </cfRule>
    <cfRule type="expression" dxfId="14149" priority="24024">
      <formula>AND(Q5&lt;&gt;"",OR(R5:AD5&lt;&gt;""))</formula>
    </cfRule>
    <cfRule type="expression" dxfId="14148" priority="24035">
      <formula>AND(Q5="",AND(R5:AD5=""))</formula>
    </cfRule>
  </conditionalFormatting>
  <conditionalFormatting sqref="U5">
    <cfRule type="expression" dxfId="14147" priority="15054">
      <formula>FM5&lt;&gt;""</formula>
    </cfRule>
    <cfRule type="expression" dxfId="14146" priority="24023">
      <formula>AND(Q5&lt;&gt;"",OR(R5:AD5&lt;&gt;""))</formula>
    </cfRule>
    <cfRule type="expression" dxfId="14145" priority="24034">
      <formula>AND(Q5="",AND(R5:AD5=""))</formula>
    </cfRule>
  </conditionalFormatting>
  <conditionalFormatting sqref="V5">
    <cfRule type="expression" dxfId="14144" priority="15053">
      <formula>FM5&lt;&gt;""</formula>
    </cfRule>
    <cfRule type="expression" dxfId="14143" priority="24022">
      <formula>AND(Q5&lt;&gt;"",OR(R5:AD5&lt;&gt;""))</formula>
    </cfRule>
    <cfRule type="expression" dxfId="14142" priority="24033">
      <formula>AND(Q5="",AND(R5:AD5=""))</formula>
    </cfRule>
  </conditionalFormatting>
  <conditionalFormatting sqref="W5">
    <cfRule type="expression" dxfId="14141" priority="15051">
      <formula>FM5&lt;&gt;""</formula>
    </cfRule>
    <cfRule type="expression" dxfId="14140" priority="24021">
      <formula>AND(Q5&lt;&gt;"",OR(R5:AD5&lt;&gt;""))</formula>
    </cfRule>
    <cfRule type="expression" dxfId="14139" priority="24032">
      <formula>AND(Q5="",AND(R5:AD5=""))</formula>
    </cfRule>
  </conditionalFormatting>
  <conditionalFormatting sqref="X5">
    <cfRule type="expression" dxfId="14138" priority="15050">
      <formula>FM5&lt;&gt;""</formula>
    </cfRule>
    <cfRule type="expression" dxfId="14137" priority="24020">
      <formula>AND(Q5&lt;&gt;"",OR(R5:AD5&lt;&gt;""))</formula>
    </cfRule>
    <cfRule type="expression" dxfId="14136" priority="24031">
      <formula>AND(Q5="",AND(R5:AD5=""))</formula>
    </cfRule>
  </conditionalFormatting>
  <conditionalFormatting sqref="Y5">
    <cfRule type="expression" dxfId="14135" priority="15049">
      <formula>FM5&lt;&gt;""</formula>
    </cfRule>
    <cfRule type="expression" dxfId="14134" priority="24019">
      <formula>AND(Q5&lt;&gt;"",OR(R5:AD5&lt;&gt;""))</formula>
    </cfRule>
    <cfRule type="expression" dxfId="14133" priority="24030">
      <formula>AND(Q5="",AND(R5:AD5=""))</formula>
    </cfRule>
  </conditionalFormatting>
  <conditionalFormatting sqref="Z5">
    <cfRule type="expression" dxfId="14132" priority="15048">
      <formula>FM5&lt;&gt;""</formula>
    </cfRule>
    <cfRule type="expression" dxfId="14131" priority="24018">
      <formula>AND(Q5&lt;&gt;"",OR(R5:AD5&lt;&gt;""))</formula>
    </cfRule>
    <cfRule type="expression" dxfId="14130" priority="24029">
      <formula>AND(Q5="",AND(R5:AD5=""))</formula>
    </cfRule>
  </conditionalFormatting>
  <conditionalFormatting sqref="AA5">
    <cfRule type="expression" dxfId="14129" priority="15047">
      <formula>FM5&lt;&gt;""</formula>
    </cfRule>
    <cfRule type="expression" dxfId="14128" priority="24017">
      <formula>AND(Q5&lt;&gt;"",OR(R5:AD5&lt;&gt;""))</formula>
    </cfRule>
    <cfRule type="expression" dxfId="14127" priority="24028">
      <formula>AND(Q5="",AND(R5:AD5=""))</formula>
    </cfRule>
  </conditionalFormatting>
  <conditionalFormatting sqref="AB5">
    <cfRule type="expression" dxfId="14126" priority="15046">
      <formula>FM5&lt;&gt;""</formula>
    </cfRule>
    <cfRule type="expression" dxfId="14125" priority="24016">
      <formula>AND(Q5&lt;&gt;"",OR(R5:AD5&lt;&gt;""))</formula>
    </cfRule>
    <cfRule type="expression" dxfId="14124" priority="24027">
      <formula>AND(Q5="",AND(R5:AD5=""))</formula>
    </cfRule>
  </conditionalFormatting>
  <conditionalFormatting sqref="AC5">
    <cfRule type="expression" dxfId="14123" priority="15045">
      <formula>FM5&lt;&gt;""</formula>
    </cfRule>
    <cfRule type="expression" dxfId="14122" priority="24015">
      <formula>AND(Q5&lt;&gt;"",OR(R5:AD5&lt;&gt;""))</formula>
    </cfRule>
    <cfRule type="expression" dxfId="14121" priority="24026">
      <formula>AND(Q5="",AND(R5:AD5=""))</formula>
    </cfRule>
  </conditionalFormatting>
  <conditionalFormatting sqref="AD5">
    <cfRule type="expression" dxfId="14120" priority="15044">
      <formula>FM5&lt;&gt;""</formula>
    </cfRule>
    <cfRule type="expression" dxfId="14119" priority="24014">
      <formula>AND(Q5&lt;&gt;"",OR(R5:AD5&lt;&gt;""))</formula>
    </cfRule>
    <cfRule type="expression" dxfId="14118" priority="24025">
      <formula>AND(Q5="",AND(R5:AD5=""))</formula>
    </cfRule>
  </conditionalFormatting>
  <conditionalFormatting sqref="AE5">
    <cfRule type="expression" dxfId="14117" priority="15043">
      <formula>FM5&lt;&gt;""</formula>
    </cfRule>
    <cfRule type="expression" dxfId="14116" priority="24011">
      <formula>AND(AE5="無",OR(AF5:AI5&lt;&gt;""))</formula>
    </cfRule>
    <cfRule type="expression" dxfId="14115" priority="24012">
      <formula>AND(AE5="有",AND(AF5:AI5=""))</formula>
    </cfRule>
    <cfRule type="expression" dxfId="14114" priority="24013">
      <formula>AE5=""</formula>
    </cfRule>
  </conditionalFormatting>
  <conditionalFormatting sqref="AF5">
    <cfRule type="expression" dxfId="14113" priority="24006">
      <formula>AND(AE5="無",OR(AF5:AI5&lt;&gt;""))</formula>
    </cfRule>
    <cfRule type="expression" dxfId="14112" priority="24010">
      <formula>AND(AE5="有",AND(AF5:AI5=""))</formula>
    </cfRule>
  </conditionalFormatting>
  <conditionalFormatting sqref="AG5">
    <cfRule type="expression" dxfId="14111" priority="24005">
      <formula>AND(AE5="無",OR(AF5:AI5&lt;&gt;""))</formula>
    </cfRule>
    <cfRule type="expression" dxfId="14110" priority="24009">
      <formula>AND(AE5="有",AND(AF5:AI5=""))</formula>
    </cfRule>
  </conditionalFormatting>
  <conditionalFormatting sqref="AH5">
    <cfRule type="expression" dxfId="14109" priority="24004">
      <formula>AND(AE5="無",OR(AF5:AI5&lt;&gt;""))</formula>
    </cfRule>
    <cfRule type="expression" dxfId="14108" priority="24008">
      <formula>AND(AE5="有",AND(AF5:AI5=""))</formula>
    </cfRule>
  </conditionalFormatting>
  <conditionalFormatting sqref="AI5">
    <cfRule type="expression" dxfId="14107" priority="24003">
      <formula>AND(AE5="無",OR(AF5:AI5&lt;&gt;""))</formula>
    </cfRule>
    <cfRule type="expression" dxfId="14106" priority="24007">
      <formula>AND(AE5="有",AND(AF5:AI5=""))</formula>
    </cfRule>
  </conditionalFormatting>
  <conditionalFormatting sqref="AJ5">
    <cfRule type="expression" dxfId="14105" priority="15042">
      <formula>FM5&lt;&gt;""</formula>
    </cfRule>
    <cfRule type="expression" dxfId="14104" priority="24002">
      <formula>AJ5=""</formula>
    </cfRule>
  </conditionalFormatting>
  <conditionalFormatting sqref="AK5">
    <cfRule type="expression" dxfId="14103" priority="15041">
      <formula>FM5&lt;&gt;""</formula>
    </cfRule>
    <cfRule type="expression" dxfId="14102" priority="24001">
      <formula>AK5=""</formula>
    </cfRule>
  </conditionalFormatting>
  <conditionalFormatting sqref="AL5">
    <cfRule type="expression" dxfId="14101" priority="15040">
      <formula>FM5&lt;&gt;""</formula>
    </cfRule>
    <cfRule type="expression" dxfId="14100" priority="24000">
      <formula>AL5=""</formula>
    </cfRule>
  </conditionalFormatting>
  <conditionalFormatting sqref="AM5">
    <cfRule type="expression" dxfId="14099" priority="15039">
      <formula>FM5&lt;&gt;""</formula>
    </cfRule>
    <cfRule type="expression" dxfId="14098" priority="23999">
      <formula>AM5=""</formula>
    </cfRule>
  </conditionalFormatting>
  <conditionalFormatting sqref="AN5">
    <cfRule type="expression" dxfId="14097" priority="15038">
      <formula>FM5&lt;&gt;""</formula>
    </cfRule>
    <cfRule type="expression" dxfId="14096" priority="23994">
      <formula>AND(AN5="なし",AO5&lt;&gt;"")</formula>
    </cfRule>
    <cfRule type="expression" dxfId="14095" priority="23995">
      <formula>AND(AN5="あり",AO5="")</formula>
    </cfRule>
    <cfRule type="expression" dxfId="14094" priority="23998">
      <formula>AN5=""</formula>
    </cfRule>
  </conditionalFormatting>
  <conditionalFormatting sqref="AO5">
    <cfRule type="expression" dxfId="14093" priority="23996">
      <formula>AND(AN5="なし",AO5&lt;&gt;"")</formula>
    </cfRule>
    <cfRule type="expression" dxfId="14092" priority="23997">
      <formula>AND(AN5="あり",AO5="")</formula>
    </cfRule>
  </conditionalFormatting>
  <conditionalFormatting sqref="AP5">
    <cfRule type="expression" dxfId="14091" priority="15037">
      <formula>FM5&lt;&gt;""</formula>
    </cfRule>
    <cfRule type="expression" dxfId="14090" priority="23992">
      <formula>AND(AP5&lt;&gt;"",OR(AQ5:BD5&lt;&gt;""))</formula>
    </cfRule>
    <cfRule type="expression" dxfId="14089" priority="23993">
      <formula>AND(AP5="",AND(AQ5:BD5=""))</formula>
    </cfRule>
  </conditionalFormatting>
  <conditionalFormatting sqref="AQ5">
    <cfRule type="expression" dxfId="14088" priority="15036">
      <formula>FM5&lt;&gt;""</formula>
    </cfRule>
    <cfRule type="expression" dxfId="14087" priority="23990">
      <formula>AND(AP5&lt;&gt;"",OR(AQ5:BD5&lt;&gt;""))</formula>
    </cfRule>
    <cfRule type="expression" dxfId="14086" priority="23991">
      <formula>AND(AP5="",AND(AQ5:BD5=""))</formula>
    </cfRule>
  </conditionalFormatting>
  <conditionalFormatting sqref="AR5">
    <cfRule type="expression" dxfId="14085" priority="15035">
      <formula>FM5&lt;&gt;""</formula>
    </cfRule>
    <cfRule type="expression" dxfId="14084" priority="23988">
      <formula>AND(AP5&lt;&gt;"",OR(AQ5:BD5&lt;&gt;""))</formula>
    </cfRule>
    <cfRule type="expression" dxfId="14083" priority="23989">
      <formula>AND(AP5="",AND(AQ5:BD5=""))</formula>
    </cfRule>
  </conditionalFormatting>
  <conditionalFormatting sqref="AS5">
    <cfRule type="expression" dxfId="14082" priority="15034">
      <formula>FM5&lt;&gt;""</formula>
    </cfRule>
    <cfRule type="expression" dxfId="14081" priority="23986">
      <formula>AND(AP5&lt;&gt;"",OR(AQ5:BD5&lt;&gt;""))</formula>
    </cfRule>
    <cfRule type="expression" dxfId="14080" priority="23987">
      <formula>AND(AP5="",AND(AQ5:BD5=""))</formula>
    </cfRule>
  </conditionalFormatting>
  <conditionalFormatting sqref="AT5">
    <cfRule type="expression" dxfId="14079" priority="15033">
      <formula>FM5&lt;&gt;""</formula>
    </cfRule>
    <cfRule type="expression" dxfId="14078" priority="23984">
      <formula>AND(AP5&lt;&gt;"",OR(AQ5:BD5&lt;&gt;""))</formula>
    </cfRule>
    <cfRule type="expression" dxfId="14077" priority="23985">
      <formula>AND(AP5="",AND(AQ5:BD5=""))</formula>
    </cfRule>
  </conditionalFormatting>
  <conditionalFormatting sqref="AU5">
    <cfRule type="expression" dxfId="14076" priority="15032">
      <formula>FM5&lt;&gt;""</formula>
    </cfRule>
    <cfRule type="expression" dxfId="14075" priority="23982">
      <formula>AND(AP5&lt;&gt;"",OR(AQ5:BD5&lt;&gt;""))</formula>
    </cfRule>
    <cfRule type="expression" dxfId="14074" priority="23983">
      <formula>AND(AP5="",AND(AQ5:BD5=""))</formula>
    </cfRule>
  </conditionalFormatting>
  <conditionalFormatting sqref="AV5">
    <cfRule type="expression" dxfId="14073" priority="15031">
      <formula>FM5&lt;&gt;""</formula>
    </cfRule>
    <cfRule type="expression" dxfId="14072" priority="23980">
      <formula>AND(AP5&lt;&gt;"",OR(AQ5:BD5&lt;&gt;""))</formula>
    </cfRule>
    <cfRule type="expression" dxfId="14071" priority="23981">
      <formula>AND(AP5="",AND(AQ5:BD5=""))</formula>
    </cfRule>
  </conditionalFormatting>
  <conditionalFormatting sqref="AW5">
    <cfRule type="expression" dxfId="14070" priority="15030">
      <formula>FM5&lt;&gt;""</formula>
    </cfRule>
    <cfRule type="expression" dxfId="14069" priority="23978">
      <formula>AND(AP5&lt;&gt;"",OR(AQ5:BD5&lt;&gt;""))</formula>
    </cfRule>
    <cfRule type="expression" dxfId="14068" priority="23979">
      <formula>AND(AP5="",AND(AQ5:BD5=""))</formula>
    </cfRule>
  </conditionalFormatting>
  <conditionalFormatting sqref="AX5">
    <cfRule type="expression" dxfId="14067" priority="15029">
      <formula>FM5&lt;&gt;""</formula>
    </cfRule>
    <cfRule type="expression" dxfId="14066" priority="23976">
      <formula>AND(AP5&lt;&gt;"",OR(AQ5:BD5&lt;&gt;""))</formula>
    </cfRule>
    <cfRule type="expression" dxfId="14065" priority="23977">
      <formula>AND(AP5="",AND(AQ5:BD5=""))</formula>
    </cfRule>
  </conditionalFormatting>
  <conditionalFormatting sqref="AY5">
    <cfRule type="expression" dxfId="14064" priority="15028">
      <formula>FM5&lt;&gt;""</formula>
    </cfRule>
    <cfRule type="expression" dxfId="14063" priority="23974">
      <formula>AND(AP5&lt;&gt;"",OR(AQ5:BD5&lt;&gt;""))</formula>
    </cfRule>
    <cfRule type="expression" dxfId="14062" priority="23975">
      <formula>AND(AP5="",AND(AQ5:BD5=""))</formula>
    </cfRule>
  </conditionalFormatting>
  <conditionalFormatting sqref="AZ5">
    <cfRule type="expression" dxfId="14061" priority="15027">
      <formula>FM5&lt;&gt;""</formula>
    </cfRule>
    <cfRule type="expression" dxfId="14060" priority="23972">
      <formula>AND(AP5&lt;&gt;"",OR(AQ5:BD5&lt;&gt;""))</formula>
    </cfRule>
    <cfRule type="expression" dxfId="14059" priority="23973">
      <formula>AND(AP5="",AND(AQ5:BD5=""))</formula>
    </cfRule>
  </conditionalFormatting>
  <conditionalFormatting sqref="BA5">
    <cfRule type="expression" dxfId="14058" priority="15026">
      <formula>FM5&lt;&gt;""</formula>
    </cfRule>
    <cfRule type="expression" dxfId="14057" priority="23970">
      <formula>AND(AP5&lt;&gt;"",OR(AQ5:BD5&lt;&gt;""))</formula>
    </cfRule>
    <cfRule type="expression" dxfId="14056" priority="23971">
      <formula>AND(AP5="",AND(AQ5:BD5=""))</formula>
    </cfRule>
  </conditionalFormatting>
  <conditionalFormatting sqref="BB5">
    <cfRule type="expression" dxfId="14055" priority="15025">
      <formula>FM5&lt;&gt;""</formula>
    </cfRule>
    <cfRule type="expression" dxfId="14054" priority="23968">
      <formula>AND(AP5&lt;&gt;"",OR(AQ5:BD5&lt;&gt;""))</formula>
    </cfRule>
    <cfRule type="expression" dxfId="14053" priority="23969">
      <formula>AND(AP5="",AND(AQ5:BD5=""))</formula>
    </cfRule>
  </conditionalFormatting>
  <conditionalFormatting sqref="BC5">
    <cfRule type="expression" dxfId="14052" priority="15024">
      <formula>FM5&lt;&gt;""</formula>
    </cfRule>
    <cfRule type="expression" dxfId="14051" priority="23966">
      <formula>AND(AP5&lt;&gt;"",OR(AQ5:BD5&lt;&gt;""))</formula>
    </cfRule>
    <cfRule type="expression" dxfId="14050" priority="23967">
      <formula>AND(AP5="",AND(AQ5:BD5=""))</formula>
    </cfRule>
  </conditionalFormatting>
  <conditionalFormatting sqref="BD5">
    <cfRule type="expression" dxfId="14049" priority="15023">
      <formula>FM5&lt;&gt;""</formula>
    </cfRule>
    <cfRule type="expression" dxfId="14048" priority="23964">
      <formula>AND(AP5&lt;&gt;"",OR(AQ5:BD5&lt;&gt;""))</formula>
    </cfRule>
    <cfRule type="expression" dxfId="14047" priority="23965">
      <formula>AND(AP5="",AND(AQ5:BD5=""))</formula>
    </cfRule>
  </conditionalFormatting>
  <conditionalFormatting sqref="BG5">
    <cfRule type="expression" dxfId="14046" priority="23804">
      <formula>AND(BE5="独居",BG5&gt;=1)</formula>
    </cfRule>
    <cfRule type="expression" dxfId="14045" priority="23962">
      <formula>AND(BE5="同居",AND(BN5="",BG5&lt;&gt;COUNTA(BI5:BM5)))</formula>
    </cfRule>
    <cfRule type="expression" dxfId="14044" priority="23963">
      <formula>AND(BE5="同居",OR(BG5="",BG5=0))</formula>
    </cfRule>
  </conditionalFormatting>
  <conditionalFormatting sqref="BH5">
    <cfRule type="expression" dxfId="14043" priority="23960">
      <formula>AND(BE5="独居",BH5&gt;=1)</formula>
    </cfRule>
    <cfRule type="expression" dxfId="14042" priority="23961">
      <formula>AND(BE5="同居",OR(BH5="",BH5&gt;BG5))</formula>
    </cfRule>
  </conditionalFormatting>
  <conditionalFormatting sqref="BI5">
    <cfRule type="expression" dxfId="14041" priority="23953">
      <formula>AND(BE5="独居",OR(BI5:BN5&lt;&gt;""))</formula>
    </cfRule>
    <cfRule type="expression" dxfId="14040" priority="23959">
      <formula>AND(BE5="同居",AND(BN5="",BG5&lt;&gt;COUNTA(BI5:BM5)))</formula>
    </cfRule>
  </conditionalFormatting>
  <conditionalFormatting sqref="BJ5">
    <cfRule type="expression" dxfId="14039" priority="23952">
      <formula>AND(BE5="独居",OR(BI5:BN5&lt;&gt;""))</formula>
    </cfRule>
    <cfRule type="expression" dxfId="14038" priority="23958">
      <formula>AND(BE5="同居",AND(BN5="",BG5&lt;&gt;COUNTA(BI5:BM5)))</formula>
    </cfRule>
  </conditionalFormatting>
  <conditionalFormatting sqref="BK5">
    <cfRule type="expression" dxfId="14037" priority="23951">
      <formula>AND(BE5="独居",OR(BI5:BN5&lt;&gt;""))</formula>
    </cfRule>
    <cfRule type="expression" dxfId="14036" priority="23957">
      <formula>AND(BE5="同居",AND(BN5="",BG5&lt;&gt;COUNTA(BI5:BM5)))</formula>
    </cfRule>
  </conditionalFormatting>
  <conditionalFormatting sqref="BL5">
    <cfRule type="expression" dxfId="14035" priority="23950">
      <formula>AND(BE5="独居",OR(BI5:BN5&lt;&gt;""))</formula>
    </cfRule>
    <cfRule type="expression" dxfId="14034" priority="23956">
      <formula>AND(BE5="同居",AND(BN5="",BG5&lt;&gt;COUNTA(BI5:BM5)))</formula>
    </cfRule>
  </conditionalFormatting>
  <conditionalFormatting sqref="BM5">
    <cfRule type="expression" dxfId="14033" priority="23949">
      <formula>AND(BE5="独居",OR(BI5:BN5&lt;&gt;""))</formula>
    </cfRule>
    <cfRule type="expression" dxfId="14032" priority="23955">
      <formula>AND(BE5="同居",AND(BN5="",BG5&lt;&gt;COUNTA(BI5:BM5)))</formula>
    </cfRule>
  </conditionalFormatting>
  <conditionalFormatting sqref="BN5">
    <cfRule type="expression" dxfId="14031" priority="23948">
      <formula>AND(BE5="独居",OR(BI5:BN5&lt;&gt;""))</formula>
    </cfRule>
    <cfRule type="expression" dxfId="14030" priority="23954">
      <formula>AND(BE5="同居",AND(BN5="",BG5&lt;&gt;COUNTA(BI5:BM5)))</formula>
    </cfRule>
  </conditionalFormatting>
  <conditionalFormatting sqref="CG5">
    <cfRule type="expression" dxfId="14029" priority="15010">
      <formula>FM5&lt;&gt;""</formula>
    </cfRule>
    <cfRule type="expression" dxfId="14028" priority="23947">
      <formula>CG5=""</formula>
    </cfRule>
  </conditionalFormatting>
  <conditionalFormatting sqref="CH5">
    <cfRule type="expression" dxfId="14027" priority="15009">
      <formula>FM5&lt;&gt;""</formula>
    </cfRule>
    <cfRule type="expression" dxfId="14026" priority="23946">
      <formula>CH5=""</formula>
    </cfRule>
  </conditionalFormatting>
  <conditionalFormatting sqref="CI5">
    <cfRule type="expression" dxfId="14025" priority="15008">
      <formula>FM5&lt;&gt;""</formula>
    </cfRule>
    <cfRule type="expression" dxfId="14024" priority="23945">
      <formula>CI5=""</formula>
    </cfRule>
  </conditionalFormatting>
  <conditionalFormatting sqref="CJ5">
    <cfRule type="expression" dxfId="14023" priority="15007">
      <formula>FM5&lt;&gt;""</formula>
    </cfRule>
    <cfRule type="expression" dxfId="14022" priority="23944">
      <formula>CJ5=""</formula>
    </cfRule>
  </conditionalFormatting>
  <conditionalFormatting sqref="CK5">
    <cfRule type="expression" dxfId="14021" priority="15006">
      <formula>FM5&lt;&gt;""</formula>
    </cfRule>
    <cfRule type="expression" dxfId="14020" priority="23943">
      <formula>CK5=""</formula>
    </cfRule>
  </conditionalFormatting>
  <conditionalFormatting sqref="CL5">
    <cfRule type="expression" dxfId="14019" priority="15005">
      <formula>FM5&lt;&gt;""</formula>
    </cfRule>
    <cfRule type="expression" dxfId="14018" priority="23942">
      <formula>CL5=""</formula>
    </cfRule>
  </conditionalFormatting>
  <conditionalFormatting sqref="CM5">
    <cfRule type="expression" dxfId="14017" priority="15004">
      <formula>FM5&lt;&gt;""</formula>
    </cfRule>
    <cfRule type="expression" dxfId="14016" priority="23941">
      <formula>CM5=""</formula>
    </cfRule>
  </conditionalFormatting>
  <conditionalFormatting sqref="CN5">
    <cfRule type="expression" dxfId="14015" priority="15003">
      <formula>FM5&lt;&gt;""</formula>
    </cfRule>
    <cfRule type="expression" dxfId="14014" priority="23940">
      <formula>CN5=""</formula>
    </cfRule>
  </conditionalFormatting>
  <conditionalFormatting sqref="CO5">
    <cfRule type="expression" dxfId="14013" priority="23803">
      <formula>AND(CN5=0,CO5&lt;&gt;"")</formula>
    </cfRule>
    <cfRule type="expression" dxfId="14012" priority="23939">
      <formula>AND(CN5&gt;0,CO5="")</formula>
    </cfRule>
  </conditionalFormatting>
  <conditionalFormatting sqref="CP5">
    <cfRule type="expression" dxfId="14011" priority="15002">
      <formula>FM5&lt;&gt;""</formula>
    </cfRule>
    <cfRule type="expression" dxfId="14010" priority="23937">
      <formula>AND(CP5&lt;&gt;"",OR(CQ5:CT5&lt;&gt;""))</formula>
    </cfRule>
    <cfRule type="expression" dxfId="14009" priority="23938">
      <formula>AND(CP5="",AND(CQ5:CT5=""))</formula>
    </cfRule>
  </conditionalFormatting>
  <conditionalFormatting sqref="CQ5">
    <cfRule type="expression" dxfId="14008" priority="15001">
      <formula>FM5&lt;&gt;""</formula>
    </cfRule>
    <cfRule type="expression" dxfId="14007" priority="23935">
      <formula>AND(CP5&lt;&gt;"",OR(CQ5:CT5&lt;&gt;""))</formula>
    </cfRule>
    <cfRule type="expression" dxfId="14006" priority="23936">
      <formula>AND(CP5="",AND(CQ5:CT5=""))</formula>
    </cfRule>
  </conditionalFormatting>
  <conditionalFormatting sqref="CR5">
    <cfRule type="expression" dxfId="14005" priority="15000">
      <formula>FM5&lt;&gt;""</formula>
    </cfRule>
    <cfRule type="expression" dxfId="14004" priority="23933">
      <formula>AND(CP5&lt;&gt;"",OR(CQ5:CT5&lt;&gt;""))</formula>
    </cfRule>
    <cfRule type="expression" dxfId="14003" priority="23934">
      <formula>AND(CP5="",AND(CQ5:CT5=""))</formula>
    </cfRule>
  </conditionalFormatting>
  <conditionalFormatting sqref="CS5">
    <cfRule type="expression" dxfId="14002" priority="14999">
      <formula>FM5&lt;&gt;""</formula>
    </cfRule>
    <cfRule type="expression" dxfId="14001" priority="23931">
      <formula>AND(CP5&lt;&gt;"",OR(CQ5:CT5&lt;&gt;""))</formula>
    </cfRule>
    <cfRule type="expression" dxfId="14000" priority="23932">
      <formula>AND(CP5="",AND(CQ5:CT5=""))</formula>
    </cfRule>
  </conditionalFormatting>
  <conditionalFormatting sqref="CT5">
    <cfRule type="expression" dxfId="13999" priority="14998">
      <formula>FM5&lt;&gt;""</formula>
    </cfRule>
    <cfRule type="expression" dxfId="13998" priority="23929">
      <formula>AND(CP5&lt;&gt;"",OR(CQ5:CT5&lt;&gt;""))</formula>
    </cfRule>
    <cfRule type="expression" dxfId="13997" priority="23930">
      <formula>AND(CP5="",AND(CQ5:CT5=""))</formula>
    </cfRule>
  </conditionalFormatting>
  <conditionalFormatting sqref="CU5">
    <cfRule type="expression" dxfId="13996" priority="14997">
      <formula>FM5&lt;&gt;""</formula>
    </cfRule>
    <cfRule type="expression" dxfId="13995" priority="23928">
      <formula>CU5=""</formula>
    </cfRule>
  </conditionalFormatting>
  <conditionalFormatting sqref="CV5">
    <cfRule type="expression" dxfId="13994" priority="14996">
      <formula>FM5&lt;&gt;""</formula>
    </cfRule>
    <cfRule type="expression" dxfId="13993" priority="23927">
      <formula>CV5=""</formula>
    </cfRule>
  </conditionalFormatting>
  <conditionalFormatting sqref="CW5">
    <cfRule type="expression" dxfId="13992" priority="14995">
      <formula>FM5&lt;&gt;""</formula>
    </cfRule>
    <cfRule type="expression" dxfId="13991" priority="23925">
      <formula>AND(CW5&lt;&gt;"",OR(CX5:DI5&lt;&gt;""))</formula>
    </cfRule>
    <cfRule type="expression" dxfId="13990" priority="23926">
      <formula>AND(CW5="",AND(CX5:DI5=""))</formula>
    </cfRule>
  </conditionalFormatting>
  <conditionalFormatting sqref="CX5">
    <cfRule type="expression" dxfId="13989" priority="14994">
      <formula>FM5&lt;&gt;""</formula>
    </cfRule>
    <cfRule type="expression" dxfId="13988" priority="23899">
      <formula>AND(CY5&lt;&gt;"",CX5="")</formula>
    </cfRule>
    <cfRule type="expression" dxfId="13987" priority="23923">
      <formula>AND(CW5&lt;&gt;"",OR(CX5:DI5&lt;&gt;""))</formula>
    </cfRule>
    <cfRule type="expression" dxfId="13986" priority="23924">
      <formula>AND(CW5="",AND(CX5:DI5=""))</formula>
    </cfRule>
  </conditionalFormatting>
  <conditionalFormatting sqref="CY5">
    <cfRule type="expression" dxfId="13985" priority="14993">
      <formula>FM5&lt;&gt;""</formula>
    </cfRule>
    <cfRule type="expression" dxfId="13984" priority="23900">
      <formula>AND(CX5&lt;&gt;"",CY5="")</formula>
    </cfRule>
    <cfRule type="expression" dxfId="13983" priority="23921">
      <formula>AND(CW5&lt;&gt;"",OR(CX5:DI5&lt;&gt;""))</formula>
    </cfRule>
    <cfRule type="expression" dxfId="13982" priority="23922">
      <formula>AND(CW5="",AND(CX5:DI5=""))</formula>
    </cfRule>
  </conditionalFormatting>
  <conditionalFormatting sqref="CZ5">
    <cfRule type="expression" dxfId="13981" priority="14992">
      <formula>FM5&lt;&gt;""</formula>
    </cfRule>
    <cfRule type="expression" dxfId="13980" priority="23919">
      <formula>AND(CW5&lt;&gt;"",OR(CX5:DI5&lt;&gt;""))</formula>
    </cfRule>
    <cfRule type="expression" dxfId="13979" priority="23920">
      <formula>AND(CW5="",AND(CX5:DI5=""))</formula>
    </cfRule>
  </conditionalFormatting>
  <conditionalFormatting sqref="DA5">
    <cfRule type="expression" dxfId="13978" priority="14991">
      <formula>FM5&lt;&gt;""</formula>
    </cfRule>
    <cfRule type="expression" dxfId="13977" priority="23897">
      <formula>AND(DB5&lt;&gt;"",DA5="")</formula>
    </cfRule>
    <cfRule type="expression" dxfId="13976" priority="23917">
      <formula>AND(CW5&lt;&gt;"",OR(CX5:DI5&lt;&gt;""))</formula>
    </cfRule>
    <cfRule type="expression" dxfId="13975" priority="23918">
      <formula>AND(CW5="",AND(CX5:DI5=""))</formula>
    </cfRule>
  </conditionalFormatting>
  <conditionalFormatting sqref="DB5">
    <cfRule type="expression" dxfId="13974" priority="14990">
      <formula>FM5&lt;&gt;""</formula>
    </cfRule>
    <cfRule type="expression" dxfId="13973" priority="23898">
      <formula>AND(DA5&lt;&gt;"",DB5="")</formula>
    </cfRule>
    <cfRule type="expression" dxfId="13972" priority="23915">
      <formula>AND(CW5&lt;&gt;"",OR(CX5:DI5&lt;&gt;""))</formula>
    </cfRule>
    <cfRule type="expression" dxfId="13971" priority="23916">
      <formula>AND(CW5="",AND(CX5:DI5=""))</formula>
    </cfRule>
  </conditionalFormatting>
  <conditionalFormatting sqref="DC5">
    <cfRule type="expression" dxfId="13970" priority="14989">
      <formula>FM5&lt;&gt;""</formula>
    </cfRule>
    <cfRule type="expression" dxfId="13969" priority="23913">
      <formula>AND(CW5&lt;&gt;"",OR(CX5:DI5&lt;&gt;""))</formula>
    </cfRule>
    <cfRule type="expression" dxfId="13968" priority="23914">
      <formula>AND(CW5="",AND(CX5:DI5=""))</formula>
    </cfRule>
  </conditionalFormatting>
  <conditionalFormatting sqref="DD5">
    <cfRule type="expression" dxfId="13967" priority="14988">
      <formula>FM5&lt;&gt;""</formula>
    </cfRule>
    <cfRule type="expression" dxfId="13966" priority="23911">
      <formula>AND(CW5&lt;&gt;"",OR(CX5:DI5&lt;&gt;""))</formula>
    </cfRule>
    <cfRule type="expression" dxfId="13965" priority="23912">
      <formula>AND(CW5="",AND(CX5:DI5=""))</formula>
    </cfRule>
  </conditionalFormatting>
  <conditionalFormatting sqref="DE5">
    <cfRule type="expression" dxfId="13964" priority="14987">
      <formula>FM5&lt;&gt;""</formula>
    </cfRule>
    <cfRule type="expression" dxfId="13963" priority="23909">
      <formula>AND(CW5&lt;&gt;"",OR(CX5:DI5&lt;&gt;""))</formula>
    </cfRule>
    <cfRule type="expression" dxfId="13962" priority="23910">
      <formula>AND(CW5="",AND(CX5:DI5=""))</formula>
    </cfRule>
  </conditionalFormatting>
  <conditionalFormatting sqref="DF5">
    <cfRule type="expression" dxfId="13961" priority="14986">
      <formula>FM5&lt;&gt;""</formula>
    </cfRule>
    <cfRule type="expression" dxfId="13960" priority="23893">
      <formula>AND(DG5&lt;&gt;"",DF5="")</formula>
    </cfRule>
    <cfRule type="expression" dxfId="13959" priority="23907">
      <formula>AND(CW5&lt;&gt;"",OR(CX5:DI5&lt;&gt;""))</formula>
    </cfRule>
    <cfRule type="expression" dxfId="13958" priority="23908">
      <formula>AND(CW5="",AND(CX5:DI5=""))</formula>
    </cfRule>
  </conditionalFormatting>
  <conditionalFormatting sqref="DG5">
    <cfRule type="expression" dxfId="13957" priority="14985">
      <formula>FM5&lt;&gt;""</formula>
    </cfRule>
    <cfRule type="expression" dxfId="13956" priority="23894">
      <formula>AND(DF5&lt;&gt;"",DG5="")</formula>
    </cfRule>
    <cfRule type="expression" dxfId="13955" priority="23905">
      <formula>AND(CW5&lt;&gt;"",OR(CX5:DI5&lt;&gt;""))</formula>
    </cfRule>
    <cfRule type="expression" dxfId="13954" priority="23906">
      <formula>AND(CW5="",AND(CX5:DI5=""))</formula>
    </cfRule>
  </conditionalFormatting>
  <conditionalFormatting sqref="DH5">
    <cfRule type="expression" dxfId="13953" priority="14984">
      <formula>FM5&lt;&gt;""</formula>
    </cfRule>
    <cfRule type="expression" dxfId="13952" priority="23903">
      <formula>AND(CW5&lt;&gt;"",OR(CX5:DI5&lt;&gt;""))</formula>
    </cfRule>
    <cfRule type="expression" dxfId="13951" priority="23904">
      <formula>AND(CW5="",AND(CX5:DI5=""))</formula>
    </cfRule>
  </conditionalFormatting>
  <conditionalFormatting sqref="DI5">
    <cfRule type="expression" dxfId="13950" priority="14983">
      <formula>FM5&lt;&gt;""</formula>
    </cfRule>
    <cfRule type="expression" dxfId="13949" priority="23901">
      <formula>AND(CW5&lt;&gt;"",OR(CX5:DI5&lt;&gt;""))</formula>
    </cfRule>
    <cfRule type="expression" dxfId="13948" priority="23902">
      <formula>AND(CW5="",AND(CX5:DI5=""))</formula>
    </cfRule>
  </conditionalFormatting>
  <conditionalFormatting sqref="DJ5">
    <cfRule type="expression" dxfId="13947" priority="14982">
      <formula>FM5&lt;&gt;""</formula>
    </cfRule>
    <cfRule type="expression" dxfId="13946" priority="23896">
      <formula>DJ5=""</formula>
    </cfRule>
  </conditionalFormatting>
  <conditionalFormatting sqref="DK5">
    <cfRule type="expression" dxfId="13945" priority="14981">
      <formula>FM5&lt;&gt;""</formula>
    </cfRule>
    <cfRule type="expression" dxfId="13944" priority="23895">
      <formula>AND(DJ5&lt;&gt;"自立",DK5="")</formula>
    </cfRule>
  </conditionalFormatting>
  <conditionalFormatting sqref="DL5">
    <cfRule type="expression" dxfId="13943" priority="14980">
      <formula>FM5&lt;&gt;""</formula>
    </cfRule>
    <cfRule type="expression" dxfId="13942" priority="23892">
      <formula>DL5=""</formula>
    </cfRule>
  </conditionalFormatting>
  <conditionalFormatting sqref="DM5">
    <cfRule type="expression" dxfId="13941" priority="23890">
      <formula>AND(DL5&lt;&gt;"アレルギー食",DM5&lt;&gt;"")</formula>
    </cfRule>
    <cfRule type="expression" dxfId="13940" priority="23891">
      <formula>AND(DL5="アレルギー食",DM5="")</formula>
    </cfRule>
  </conditionalFormatting>
  <conditionalFormatting sqref="DN5">
    <cfRule type="expression" dxfId="13939" priority="14979">
      <formula>FM5&lt;&gt;""</formula>
    </cfRule>
    <cfRule type="expression" dxfId="13938" priority="23889">
      <formula>DN5=""</formula>
    </cfRule>
  </conditionalFormatting>
  <conditionalFormatting sqref="DO5">
    <cfRule type="expression" dxfId="13937" priority="14978">
      <formula>FM5&lt;&gt;""</formula>
    </cfRule>
    <cfRule type="expression" dxfId="13936" priority="23883">
      <formula>AND(DO5&lt;&gt;"",DN5="")</formula>
    </cfRule>
    <cfRule type="expression" dxfId="13935" priority="23887">
      <formula>AND(DN5&lt;&gt;"自立",DO5="")</formula>
    </cfRule>
    <cfRule type="expression" dxfId="13934" priority="23888">
      <formula>AND(DN5="自立",DO5&lt;&gt;"")</formula>
    </cfRule>
  </conditionalFormatting>
  <conditionalFormatting sqref="DP5">
    <cfRule type="expression" dxfId="13933" priority="14977">
      <formula>FM5&lt;&gt;""</formula>
    </cfRule>
    <cfRule type="expression" dxfId="13932" priority="23886">
      <formula>DP5=""</formula>
    </cfRule>
  </conditionalFormatting>
  <conditionalFormatting sqref="DQ5">
    <cfRule type="expression" dxfId="13931" priority="14976">
      <formula>FM5&lt;&gt;""</formula>
    </cfRule>
    <cfRule type="expression" dxfId="13930" priority="23882">
      <formula>AND(DQ5&lt;&gt;"",DP5="")</formula>
    </cfRule>
    <cfRule type="expression" dxfId="13929" priority="23884">
      <formula>AND(DP5&lt;&gt;"自立",DQ5="")</formula>
    </cfRule>
    <cfRule type="expression" dxfId="13928" priority="23885">
      <formula>AND(DP5="自立",DQ5&lt;&gt;"")</formula>
    </cfRule>
  </conditionalFormatting>
  <conditionalFormatting sqref="DR5">
    <cfRule type="expression" dxfId="13927" priority="14975">
      <formula>FM5&lt;&gt;""</formula>
    </cfRule>
    <cfRule type="expression" dxfId="13926" priority="23881">
      <formula>DR5=""</formula>
    </cfRule>
  </conditionalFormatting>
  <conditionalFormatting sqref="DS5">
    <cfRule type="expression" dxfId="13925" priority="14974">
      <formula>FM5&lt;&gt;""</formula>
    </cfRule>
    <cfRule type="expression" dxfId="13924" priority="23878">
      <formula>AND(DS5&lt;&gt;"",DR5="")</formula>
    </cfRule>
    <cfRule type="expression" dxfId="13923" priority="23879">
      <formula>AND(DR5&lt;&gt;"自立",DS5="")</formula>
    </cfRule>
    <cfRule type="expression" dxfId="13922" priority="23880">
      <formula>AND(DR5="自立",DS5&lt;&gt;"")</formula>
    </cfRule>
  </conditionalFormatting>
  <conditionalFormatting sqref="DT5">
    <cfRule type="expression" dxfId="13921" priority="14973">
      <formula>FM5&lt;&gt;""</formula>
    </cfRule>
    <cfRule type="expression" dxfId="13920" priority="23877">
      <formula>DT5=""</formula>
    </cfRule>
  </conditionalFormatting>
  <conditionalFormatting sqref="DV5">
    <cfRule type="expression" dxfId="13919" priority="14971">
      <formula>FM5&lt;&gt;""</formula>
    </cfRule>
    <cfRule type="expression" dxfId="13918" priority="23876">
      <formula>DV5=""</formula>
    </cfRule>
  </conditionalFormatting>
  <conditionalFormatting sqref="EA5">
    <cfRule type="expression" dxfId="13917" priority="14968">
      <formula>FM5&lt;&gt;""</formula>
    </cfRule>
    <cfRule type="expression" dxfId="13916" priority="23826">
      <formula>AND(EB5&lt;&gt;"",EA5&lt;&gt;"その他")</formula>
    </cfRule>
    <cfRule type="expression" dxfId="13915" priority="23875">
      <formula>EA5=""</formula>
    </cfRule>
  </conditionalFormatting>
  <conditionalFormatting sqref="EB5">
    <cfRule type="expression" dxfId="13914" priority="23873">
      <formula>AND(EA5&lt;&gt;"その他",EB5&lt;&gt;"")</formula>
    </cfRule>
    <cfRule type="expression" dxfId="13913" priority="23874">
      <formula>AND(EA5="その他",EB5="")</formula>
    </cfRule>
  </conditionalFormatting>
  <conditionalFormatting sqref="EC5">
    <cfRule type="expression" dxfId="13912" priority="14967">
      <formula>FM5&lt;&gt;""</formula>
    </cfRule>
    <cfRule type="expression" dxfId="13911" priority="23872">
      <formula>AND(EC5:EI5="")</formula>
    </cfRule>
  </conditionalFormatting>
  <conditionalFormatting sqref="ED5">
    <cfRule type="expression" dxfId="13910" priority="14966">
      <formula>FM5&lt;&gt;""</formula>
    </cfRule>
    <cfRule type="expression" dxfId="13909" priority="23871">
      <formula>AND(EC5:EI5="")</formula>
    </cfRule>
  </conditionalFormatting>
  <conditionalFormatting sqref="EE5">
    <cfRule type="expression" dxfId="13908" priority="14965">
      <formula>FM5&lt;&gt;""</formula>
    </cfRule>
    <cfRule type="expression" dxfId="13907" priority="23870">
      <formula>AND(EC5:EI5="")</formula>
    </cfRule>
  </conditionalFormatting>
  <conditionalFormatting sqref="EF5">
    <cfRule type="expression" dxfId="13906" priority="14964">
      <formula>FM5&lt;&gt;""</formula>
    </cfRule>
    <cfRule type="expression" dxfId="13905" priority="23869">
      <formula>AND(EC5:EI5="")</formula>
    </cfRule>
  </conditionalFormatting>
  <conditionalFormatting sqref="EG5">
    <cfRule type="expression" dxfId="13904" priority="14963">
      <formula>FM5&lt;&gt;""</formula>
    </cfRule>
    <cfRule type="expression" dxfId="13903" priority="23868">
      <formula>AND(EC5:EI5="")</formula>
    </cfRule>
  </conditionalFormatting>
  <conditionalFormatting sqref="EH5">
    <cfRule type="expression" dxfId="13902" priority="14962">
      <formula>FM5&lt;&gt;""</formula>
    </cfRule>
    <cfRule type="expression" dxfId="13901" priority="23867">
      <formula>AND(EC5:EI5="")</formula>
    </cfRule>
  </conditionalFormatting>
  <conditionalFormatting sqref="EI5">
    <cfRule type="expression" dxfId="13900" priority="14961">
      <formula>FM5&lt;&gt;""</formula>
    </cfRule>
    <cfRule type="expression" dxfId="13899" priority="23866">
      <formula>AND(EC5:EI5="")</formula>
    </cfRule>
  </conditionalFormatting>
  <conditionalFormatting sqref="EL5">
    <cfRule type="expression" dxfId="13898" priority="14960">
      <formula>FM5&lt;&gt;""</formula>
    </cfRule>
    <cfRule type="expression" dxfId="13897" priority="23864">
      <formula>AND(EK5&lt;&gt;"",EL5&lt;&gt;"")</formula>
    </cfRule>
    <cfRule type="expression" dxfId="13896" priority="23865">
      <formula>AND(EK5="",EL5="")</formula>
    </cfRule>
  </conditionalFormatting>
  <conditionalFormatting sqref="EM5">
    <cfRule type="expression" dxfId="13895" priority="14959">
      <formula>FM5&lt;&gt;""</formula>
    </cfRule>
    <cfRule type="expression" dxfId="13894" priority="23862">
      <formula>AND(EK5&lt;&gt;"",EM5&lt;&gt;"")</formula>
    </cfRule>
    <cfRule type="expression" dxfId="13893" priority="23863">
      <formula>AND(EK5="",EM5="")</formula>
    </cfRule>
  </conditionalFormatting>
  <conditionalFormatting sqref="EN5">
    <cfRule type="expression" dxfId="13892" priority="14958">
      <formula>FM5&lt;&gt;""</formula>
    </cfRule>
    <cfRule type="expression" dxfId="13891" priority="23860">
      <formula>AND(EK5&lt;&gt;"",EN5&lt;&gt;"")</formula>
    </cfRule>
    <cfRule type="expression" dxfId="13890" priority="23861">
      <formula>AND(EK5="",EN5="")</formula>
    </cfRule>
  </conditionalFormatting>
  <conditionalFormatting sqref="EP5">
    <cfRule type="expression" dxfId="13889" priority="23854">
      <formula>AND(EK5&lt;&gt;"",EP5&lt;&gt;"")</formula>
    </cfRule>
    <cfRule type="expression" dxfId="13888" priority="23858">
      <formula>AND(EP5&lt;&gt;"",EO5="")</formula>
    </cfRule>
    <cfRule type="expression" dxfId="13887" priority="23859">
      <formula>AND(EO5&lt;&gt;"",EP5="")</formula>
    </cfRule>
  </conditionalFormatting>
  <conditionalFormatting sqref="EQ5">
    <cfRule type="expression" dxfId="13886" priority="23853">
      <formula>AND(EK5&lt;&gt;"",EQ5&lt;&gt;"")</formula>
    </cfRule>
    <cfRule type="expression" dxfId="13885" priority="23856">
      <formula>AND(EQ5&lt;&gt;"",EO5="")</formula>
    </cfRule>
    <cfRule type="expression" dxfId="13884" priority="23857">
      <formula>AND(EO5&lt;&gt;"",EQ5="")</formula>
    </cfRule>
  </conditionalFormatting>
  <conditionalFormatting sqref="EO5">
    <cfRule type="expression" dxfId="13883" priority="23855">
      <formula>AND(EK5&lt;&gt;"",EO5&lt;&gt;"")</formula>
    </cfRule>
  </conditionalFormatting>
  <conditionalFormatting sqref="ES5">
    <cfRule type="expression" dxfId="13882" priority="14957">
      <formula>FM5&lt;&gt;""</formula>
    </cfRule>
    <cfRule type="expression" dxfId="13881" priority="23851">
      <formula>AND(ER5&lt;&gt;"",ES5&lt;&gt;"")</formula>
    </cfRule>
    <cfRule type="expression" dxfId="13880" priority="23852">
      <formula>AND(ER5="",ES5="")</formula>
    </cfRule>
  </conditionalFormatting>
  <conditionalFormatting sqref="ET5">
    <cfRule type="expression" dxfId="13879" priority="14956">
      <formula>FM5&lt;&gt;""</formula>
    </cfRule>
    <cfRule type="expression" dxfId="13878" priority="23849">
      <formula>AND(ER5&lt;&gt;"",ET5&lt;&gt;"")</formula>
    </cfRule>
    <cfRule type="expression" dxfId="13877" priority="23850">
      <formula>AND(ER5="",ET5="")</formula>
    </cfRule>
  </conditionalFormatting>
  <conditionalFormatting sqref="EU5">
    <cfRule type="expression" dxfId="13876" priority="14955">
      <formula>FM5&lt;&gt;""</formula>
    </cfRule>
    <cfRule type="expression" dxfId="13875" priority="23847">
      <formula>AND(ER5&lt;&gt;"",EU5&lt;&gt;"")</formula>
    </cfRule>
    <cfRule type="expression" dxfId="13874" priority="23848">
      <formula>AND(ER5="",EU5="")</formula>
    </cfRule>
  </conditionalFormatting>
  <conditionalFormatting sqref="EW5">
    <cfRule type="expression" dxfId="13873" priority="23841">
      <formula>AND(ER5&lt;&gt;"",EW5&lt;&gt;"")</formula>
    </cfRule>
    <cfRule type="expression" dxfId="13872" priority="23845">
      <formula>AND(EW5&lt;&gt;"",EV5="")</formula>
    </cfRule>
    <cfRule type="expression" dxfId="13871" priority="23846">
      <formula>AND(EV5&lt;&gt;"",EW5="")</formula>
    </cfRule>
  </conditionalFormatting>
  <conditionalFormatting sqref="EX5">
    <cfRule type="expression" dxfId="13870" priority="23840">
      <formula>AND(ER5&lt;&gt;"",EX5&lt;&gt;"")</formula>
    </cfRule>
    <cfRule type="expression" dxfId="13869" priority="23843">
      <formula>AND(EX5&lt;&gt;"",EV5="")</formula>
    </cfRule>
    <cfRule type="expression" dxfId="13868" priority="23844">
      <formula>AND(EV5&lt;&gt;"",EX5="")</formula>
    </cfRule>
  </conditionalFormatting>
  <conditionalFormatting sqref="EV5">
    <cfRule type="expression" dxfId="13867" priority="23842">
      <formula>AND(ER5&lt;&gt;"",EV5&lt;&gt;"")</formula>
    </cfRule>
  </conditionalFormatting>
  <conditionalFormatting sqref="ER5">
    <cfRule type="expression" dxfId="13866" priority="23839">
      <formula>AND(ER5&lt;&gt;"",OR(ES5:EX5&lt;&gt;""))</formula>
    </cfRule>
  </conditionalFormatting>
  <conditionalFormatting sqref="EK5">
    <cfRule type="expression" dxfId="13865" priority="23838">
      <formula>AND(EK5&lt;&gt;"",OR(EL5:EQ5&lt;&gt;""))</formula>
    </cfRule>
  </conditionalFormatting>
  <conditionalFormatting sqref="EY5">
    <cfRule type="expression" dxfId="13864" priority="14954">
      <formula>FM5&lt;&gt;""</formula>
    </cfRule>
    <cfRule type="expression" dxfId="13863" priority="23837">
      <formula>AND(EY5:FD5="")</formula>
    </cfRule>
  </conditionalFormatting>
  <conditionalFormatting sqref="EZ5">
    <cfRule type="expression" dxfId="13862" priority="14953">
      <formula>FM5&lt;&gt;""</formula>
    </cfRule>
    <cfRule type="expression" dxfId="13861" priority="23836">
      <formula>AND(EY5:FD5="")</formula>
    </cfRule>
  </conditionalFormatting>
  <conditionalFormatting sqref="FA5">
    <cfRule type="expression" dxfId="13860" priority="14952">
      <formula>FM5&lt;&gt;""</formula>
    </cfRule>
    <cfRule type="expression" dxfId="13859" priority="23835">
      <formula>AND(EY5:FD5="")</formula>
    </cfRule>
  </conditionalFormatting>
  <conditionalFormatting sqref="FB5">
    <cfRule type="expression" dxfId="13858" priority="14951">
      <formula>FM5&lt;&gt;""</formula>
    </cfRule>
    <cfRule type="expression" dxfId="13857" priority="23834">
      <formula>AND(EY5:FD5="")</formula>
    </cfRule>
  </conditionalFormatting>
  <conditionalFormatting sqref="FD5">
    <cfRule type="expression" dxfId="13856" priority="14949">
      <formula>FM5&lt;&gt;""</formula>
    </cfRule>
    <cfRule type="expression" dxfId="13855" priority="23833">
      <formula>AND(EY5:FD5="")</formula>
    </cfRule>
  </conditionalFormatting>
  <conditionalFormatting sqref="FC5">
    <cfRule type="expression" dxfId="13854" priority="14950">
      <formula>FM5&lt;&gt;""</formula>
    </cfRule>
    <cfRule type="expression" dxfId="13853" priority="23832">
      <formula>AND(EY5:FD5="")</formula>
    </cfRule>
  </conditionalFormatting>
  <conditionalFormatting sqref="FE5">
    <cfRule type="expression" dxfId="13852" priority="14948">
      <formula>FM5&lt;&gt;""</formula>
    </cfRule>
    <cfRule type="expression" dxfId="13851" priority="23831">
      <formula>FE5=""</formula>
    </cfRule>
  </conditionalFormatting>
  <conditionalFormatting sqref="FF5">
    <cfRule type="expression" dxfId="13850" priority="23829">
      <formula>AND(FE5&lt;&gt;"2人以上の体制",FF5&lt;&gt;"")</formula>
    </cfRule>
    <cfRule type="expression" dxfId="13849" priority="23830">
      <formula>AND(FE5="2人以上の体制",FF5="")</formula>
    </cfRule>
  </conditionalFormatting>
  <conditionalFormatting sqref="FG5">
    <cfRule type="expression" dxfId="13848" priority="14947">
      <formula>FM5&lt;&gt;""</formula>
    </cfRule>
    <cfRule type="expression" dxfId="13847" priority="23828">
      <formula>FG5=""</formula>
    </cfRule>
  </conditionalFormatting>
  <conditionalFormatting sqref="FH5">
    <cfRule type="expression" dxfId="13846" priority="14946">
      <formula>FM5&lt;&gt;""</formula>
    </cfRule>
    <cfRule type="expression" dxfId="13845" priority="23827">
      <formula>FH5=""</formula>
    </cfRule>
  </conditionalFormatting>
  <conditionalFormatting sqref="BO5">
    <cfRule type="expression" dxfId="13844" priority="15021">
      <formula>FM5&lt;&gt;""</formula>
    </cfRule>
    <cfRule type="expression" dxfId="13843" priority="23825">
      <formula>BO5=""</formula>
    </cfRule>
  </conditionalFormatting>
  <conditionalFormatting sqref="BP5">
    <cfRule type="expression" dxfId="13842" priority="15020">
      <formula>FM5&lt;&gt;""</formula>
    </cfRule>
    <cfRule type="expression" dxfId="13841" priority="23824">
      <formula>BP5=""</formula>
    </cfRule>
  </conditionalFormatting>
  <conditionalFormatting sqref="BQ5">
    <cfRule type="expression" dxfId="13840" priority="15019">
      <formula>FM5&lt;&gt;""</formula>
    </cfRule>
    <cfRule type="expression" dxfId="13839" priority="23823">
      <formula>BQ5=""</formula>
    </cfRule>
  </conditionalFormatting>
  <conditionalFormatting sqref="BR5">
    <cfRule type="expression" dxfId="13838" priority="15018">
      <formula>FM5&lt;&gt;""</formula>
    </cfRule>
    <cfRule type="expression" dxfId="13837" priority="23812">
      <formula>AND(BR5:BS5="")</formula>
    </cfRule>
  </conditionalFormatting>
  <conditionalFormatting sqref="BS5">
    <cfRule type="expression" dxfId="13836" priority="15017">
      <formula>FM5&lt;&gt;""</formula>
    </cfRule>
    <cfRule type="expression" dxfId="13835" priority="23822">
      <formula>AND(BR5:BS5="")</formula>
    </cfRule>
  </conditionalFormatting>
  <conditionalFormatting sqref="BU5">
    <cfRule type="expression" dxfId="13834" priority="23817">
      <formula>AND(BT5="",BU5&lt;&gt;"")</formula>
    </cfRule>
    <cfRule type="expression" dxfId="13833" priority="23821">
      <formula>AND(BT5&lt;&gt;"",BU5="")</formula>
    </cfRule>
  </conditionalFormatting>
  <conditionalFormatting sqref="BV5">
    <cfRule type="expression" dxfId="13832" priority="23816">
      <formula>AND(BT5="",BV5&lt;&gt;"")</formula>
    </cfRule>
    <cfRule type="expression" dxfId="13831" priority="23820">
      <formula>AND(BT5&lt;&gt;"",BV5="")</formula>
    </cfRule>
  </conditionalFormatting>
  <conditionalFormatting sqref="BW5">
    <cfRule type="expression" dxfId="13830" priority="23815">
      <formula>AND(BT5="",BW5&lt;&gt;"")</formula>
    </cfRule>
    <cfRule type="expression" dxfId="13829" priority="23819">
      <formula>AND(BT5&lt;&gt;"",AND(BW5:BX5=""))</formula>
    </cfRule>
  </conditionalFormatting>
  <conditionalFormatting sqref="BX5">
    <cfRule type="expression" dxfId="13828" priority="23814">
      <formula>AND(BT5="",BX5&lt;&gt;"")</formula>
    </cfRule>
    <cfRule type="expression" dxfId="13827" priority="23818">
      <formula>AND(BT5&lt;&gt;"",AND(BW5:BX5=""))</formula>
    </cfRule>
  </conditionalFormatting>
  <conditionalFormatting sqref="BT5">
    <cfRule type="expression" dxfId="13826" priority="23813">
      <formula>AND(BT5="",OR(BU5:BX5&lt;&gt;""))</formula>
    </cfRule>
  </conditionalFormatting>
  <conditionalFormatting sqref="BY5">
    <cfRule type="expression" dxfId="13825" priority="15016">
      <formula>FM5&lt;&gt;""</formula>
    </cfRule>
    <cfRule type="expression" dxfId="13824" priority="23811">
      <formula>BY5=""</formula>
    </cfRule>
  </conditionalFormatting>
  <conditionalFormatting sqref="BZ5">
    <cfRule type="expression" dxfId="13823" priority="15015">
      <formula>FM5&lt;&gt;""</formula>
    </cfRule>
    <cfRule type="expression" dxfId="13822" priority="23810">
      <formula>BZ5=""</formula>
    </cfRule>
  </conditionalFormatting>
  <conditionalFormatting sqref="CC5">
    <cfRule type="expression" dxfId="13821" priority="15014">
      <formula>FM5&lt;&gt;""</formula>
    </cfRule>
    <cfRule type="expression" dxfId="13820" priority="23809">
      <formula>CC5=""</formula>
    </cfRule>
  </conditionalFormatting>
  <conditionalFormatting sqref="CD5">
    <cfRule type="expression" dxfId="13819" priority="15013">
      <formula>FM5&lt;&gt;""</formula>
    </cfRule>
    <cfRule type="expression" dxfId="13818" priority="23808">
      <formula>CD5=""</formula>
    </cfRule>
  </conditionalFormatting>
  <conditionalFormatting sqref="CE5">
    <cfRule type="expression" dxfId="13817" priority="15012">
      <formula>FM5&lt;&gt;""</formula>
    </cfRule>
    <cfRule type="expression" dxfId="13816" priority="23807">
      <formula>CE5=""</formula>
    </cfRule>
  </conditionalFormatting>
  <conditionalFormatting sqref="H5">
    <cfRule type="expression" dxfId="13815" priority="15064">
      <formula>FM5&lt;&gt;""</formula>
    </cfRule>
    <cfRule type="expression" dxfId="13814" priority="23802">
      <formula>H5=""</formula>
    </cfRule>
  </conditionalFormatting>
  <conditionalFormatting sqref="B5">
    <cfRule type="expression" dxfId="13813" priority="14944">
      <formula>FM5&lt;&gt;""</formula>
    </cfRule>
    <cfRule type="expression" dxfId="13812" priority="23800">
      <formula>B5=""</formula>
    </cfRule>
  </conditionalFormatting>
  <conditionalFormatting sqref="CF5">
    <cfRule type="expression" dxfId="13811" priority="15011">
      <formula>FM5&lt;&gt;""</formula>
    </cfRule>
    <cfRule type="expression" dxfId="13810" priority="23799">
      <formula>CF5=""</formula>
    </cfRule>
  </conditionalFormatting>
  <conditionalFormatting sqref="EJ5">
    <cfRule type="expression" dxfId="13809" priority="23798">
      <formula>AND(OR(EC5:EH5&lt;&gt;""),EJ5="")</formula>
    </cfRule>
  </conditionalFormatting>
  <conditionalFormatting sqref="BE5">
    <cfRule type="expression" dxfId="13808" priority="15022">
      <formula>FM5&lt;&gt;""</formula>
    </cfRule>
    <cfRule type="expression" dxfId="13807" priority="23797">
      <formula>BE5=""</formula>
    </cfRule>
  </conditionalFormatting>
  <conditionalFormatting sqref="BF5">
    <cfRule type="expression" dxfId="13806" priority="23796">
      <formula>AND(BE5="同居",AND(BF5="",BG5=""))</formula>
    </cfRule>
  </conditionalFormatting>
  <conditionalFormatting sqref="CB5">
    <cfRule type="expression" dxfId="13805" priority="23795">
      <formula>AND(CA5&lt;&gt;"",CB5="")</formula>
    </cfRule>
  </conditionalFormatting>
  <conditionalFormatting sqref="CA5">
    <cfRule type="expression" dxfId="13804" priority="23794">
      <formula>AND(CA5="",CB5&lt;&gt;"")</formula>
    </cfRule>
  </conditionalFormatting>
  <conditionalFormatting sqref="DU5">
    <cfRule type="expression" dxfId="13803" priority="14972">
      <formula>FM5&lt;&gt;""</formula>
    </cfRule>
    <cfRule type="expression" dxfId="13802" priority="23791">
      <formula>AND(DU5&lt;&gt;"",DT5="")</formula>
    </cfRule>
    <cfRule type="expression" dxfId="13801" priority="23792">
      <formula>AND(DT5&lt;&gt;"自立",DU5="")</formula>
    </cfRule>
    <cfRule type="expression" dxfId="13800" priority="23793">
      <formula>AND(DT5="自立",DU5&lt;&gt;"")</formula>
    </cfRule>
  </conditionalFormatting>
  <conditionalFormatting sqref="DW5">
    <cfRule type="expression" dxfId="13799" priority="14969">
      <formula>FM5&lt;&gt;""</formula>
    </cfRule>
    <cfRule type="expression" dxfId="13798" priority="23788">
      <formula>AND(DW5&lt;&gt;"",DV5="")</formula>
    </cfRule>
    <cfRule type="expression" dxfId="13797" priority="23789">
      <formula>AND(DV5="自立",DW5&lt;&gt;"")</formula>
    </cfRule>
    <cfRule type="expression" dxfId="13796" priority="23790">
      <formula>AND(DV5&lt;&gt;"自立",DW5="")</formula>
    </cfRule>
  </conditionalFormatting>
  <conditionalFormatting sqref="I5:J5">
    <cfRule type="expression" dxfId="13795" priority="15140">
      <formula>I5=""</formula>
    </cfRule>
  </conditionalFormatting>
  <conditionalFormatting sqref="P5">
    <cfRule type="expression" dxfId="13794" priority="15059">
      <formula>FM5&lt;&gt;""</formula>
    </cfRule>
    <cfRule type="expression" dxfId="13793" priority="15101">
      <formula>P5=""</formula>
    </cfRule>
  </conditionalFormatting>
  <conditionalFormatting sqref="FN5">
    <cfRule type="expression" dxfId="13792" priority="14938">
      <formula>AND(FN5="",AND(Q5:FJ5=""))</formula>
    </cfRule>
    <cfRule type="expression" dxfId="13791" priority="14939">
      <formula>AND(FN5&lt;&gt;"",OR(Q5:FJ5&lt;&gt;""))</formula>
    </cfRule>
  </conditionalFormatting>
  <conditionalFormatting sqref="FM5">
    <cfRule type="expression" dxfId="13790" priority="14940">
      <formula>AND(FM5="",AND(Q5:FJ5=""))</formula>
    </cfRule>
    <cfRule type="expression" dxfId="13789" priority="14942">
      <formula>AND(FM5&lt;&gt;"",OR(Q5:FJ5&lt;&gt;""))</formula>
    </cfRule>
  </conditionalFormatting>
  <conditionalFormatting sqref="FL5">
    <cfRule type="expression" dxfId="13788" priority="14941">
      <formula>FL5=""</formula>
    </cfRule>
  </conditionalFormatting>
  <conditionalFormatting sqref="C6">
    <cfRule type="expression" dxfId="13787" priority="14554">
      <formula>C6=""</formula>
    </cfRule>
  </conditionalFormatting>
  <conditionalFormatting sqref="D6">
    <cfRule type="expression" dxfId="13786" priority="14553">
      <formula>D6=""</formula>
    </cfRule>
  </conditionalFormatting>
  <conditionalFormatting sqref="E6">
    <cfRule type="expression" dxfId="13785" priority="14552">
      <formula>E6=""</formula>
    </cfRule>
  </conditionalFormatting>
  <conditionalFormatting sqref="G6">
    <cfRule type="expression" dxfId="13784" priority="14551">
      <formula>G6=""</formula>
    </cfRule>
  </conditionalFormatting>
  <conditionalFormatting sqref="K6">
    <cfRule type="expression" dxfId="13783" priority="14292">
      <formula>FM6&lt;&gt;""</formula>
    </cfRule>
    <cfRule type="expression" dxfId="13782" priority="14550">
      <formula>AND(K6="",L6="")</formula>
    </cfRule>
  </conditionalFormatting>
  <conditionalFormatting sqref="L6">
    <cfRule type="expression" dxfId="13781" priority="14291">
      <formula>FM6&lt;&gt;""</formula>
    </cfRule>
    <cfRule type="expression" dxfId="13780" priority="14549">
      <formula>AND(K6="",L6="")</formula>
    </cfRule>
  </conditionalFormatting>
  <conditionalFormatting sqref="O6">
    <cfRule type="expression" dxfId="13779" priority="14290">
      <formula>FM6&lt;&gt;""</formula>
    </cfRule>
    <cfRule type="expression" dxfId="13778" priority="14548">
      <formula>O6=""</formula>
    </cfRule>
  </conditionalFormatting>
  <conditionalFormatting sqref="Q6">
    <cfRule type="expression" dxfId="13777" priority="14288">
      <formula>FM6&lt;&gt;""</formula>
    </cfRule>
    <cfRule type="expression" dxfId="13776" priority="14546">
      <formula>AND(Q6&lt;&gt;"",OR(R6:AD6&lt;&gt;""))</formula>
    </cfRule>
    <cfRule type="expression" dxfId="13775" priority="14547">
      <formula>AND(Q6="",AND(R6:AD6=""))</formula>
    </cfRule>
  </conditionalFormatting>
  <conditionalFormatting sqref="R6">
    <cfRule type="expression" dxfId="13774" priority="14287">
      <formula>FM6&lt;&gt;""</formula>
    </cfRule>
    <cfRule type="expression" dxfId="13773" priority="14544">
      <formula>AND(Q6&lt;&gt;"",OR(R6:AD6&lt;&gt;""))</formula>
    </cfRule>
    <cfRule type="expression" dxfId="13772" priority="14545">
      <formula>AND(Q6="",AND(R6:AD6=""))</formula>
    </cfRule>
  </conditionalFormatting>
  <conditionalFormatting sqref="S6">
    <cfRule type="expression" dxfId="13771" priority="14286">
      <formula>FM6&lt;&gt;""</formula>
    </cfRule>
    <cfRule type="expression" dxfId="13770" priority="14542">
      <formula>AND(Q6&lt;&gt;"",OR(R6:AD6&lt;&gt;""))</formula>
    </cfRule>
    <cfRule type="expression" dxfId="13769" priority="14543">
      <formula>AND(Q6="",AND(R6:AD6=""))</formula>
    </cfRule>
  </conditionalFormatting>
  <conditionalFormatting sqref="T6">
    <cfRule type="expression" dxfId="13768" priority="14285">
      <formula>FM6&lt;&gt;""</formula>
    </cfRule>
    <cfRule type="expression" dxfId="13767" priority="14530">
      <formula>AND(Q6&lt;&gt;"",OR(R6:AD6&lt;&gt;""))</formula>
    </cfRule>
    <cfRule type="expression" dxfId="13766" priority="14541">
      <formula>AND(Q6="",AND(R6:AD6=""))</formula>
    </cfRule>
  </conditionalFormatting>
  <conditionalFormatting sqref="U6">
    <cfRule type="expression" dxfId="13765" priority="14284">
      <formula>FM6&lt;&gt;""</formula>
    </cfRule>
    <cfRule type="expression" dxfId="13764" priority="14529">
      <formula>AND(Q6&lt;&gt;"",OR(R6:AD6&lt;&gt;""))</formula>
    </cfRule>
    <cfRule type="expression" dxfId="13763" priority="14540">
      <formula>AND(Q6="",AND(R6:AD6=""))</formula>
    </cfRule>
  </conditionalFormatting>
  <conditionalFormatting sqref="V6">
    <cfRule type="expression" dxfId="13762" priority="14283">
      <formula>FM6&lt;&gt;""</formula>
    </cfRule>
    <cfRule type="expression" dxfId="13761" priority="14528">
      <formula>AND(Q6&lt;&gt;"",OR(R6:AD6&lt;&gt;""))</formula>
    </cfRule>
    <cfRule type="expression" dxfId="13760" priority="14539">
      <formula>AND(Q6="",AND(R6:AD6=""))</formula>
    </cfRule>
  </conditionalFormatting>
  <conditionalFormatting sqref="W6">
    <cfRule type="expression" dxfId="13759" priority="14282">
      <formula>FM6&lt;&gt;""</formula>
    </cfRule>
    <cfRule type="expression" dxfId="13758" priority="14527">
      <formula>AND(Q6&lt;&gt;"",OR(R6:AD6&lt;&gt;""))</formula>
    </cfRule>
    <cfRule type="expression" dxfId="13757" priority="14538">
      <formula>AND(Q6="",AND(R6:AD6=""))</formula>
    </cfRule>
  </conditionalFormatting>
  <conditionalFormatting sqref="X6">
    <cfRule type="expression" dxfId="13756" priority="14281">
      <formula>FM6&lt;&gt;""</formula>
    </cfRule>
    <cfRule type="expression" dxfId="13755" priority="14526">
      <formula>AND(Q6&lt;&gt;"",OR(R6:AD6&lt;&gt;""))</formula>
    </cfRule>
    <cfRule type="expression" dxfId="13754" priority="14537">
      <formula>AND(Q6="",AND(R6:AD6=""))</formula>
    </cfRule>
  </conditionalFormatting>
  <conditionalFormatting sqref="Y6">
    <cfRule type="expression" dxfId="13753" priority="14280">
      <formula>FM6&lt;&gt;""</formula>
    </cfRule>
    <cfRule type="expression" dxfId="13752" priority="14525">
      <formula>AND(Q6&lt;&gt;"",OR(R6:AD6&lt;&gt;""))</formula>
    </cfRule>
    <cfRule type="expression" dxfId="13751" priority="14536">
      <formula>AND(Q6="",AND(R6:AD6=""))</formula>
    </cfRule>
  </conditionalFormatting>
  <conditionalFormatting sqref="Z6">
    <cfRule type="expression" dxfId="13750" priority="14279">
      <formula>FM6&lt;&gt;""</formula>
    </cfRule>
    <cfRule type="expression" dxfId="13749" priority="14524">
      <formula>AND(Q6&lt;&gt;"",OR(R6:AD6&lt;&gt;""))</formula>
    </cfRule>
    <cfRule type="expression" dxfId="13748" priority="14535">
      <formula>AND(Q6="",AND(R6:AD6=""))</formula>
    </cfRule>
  </conditionalFormatting>
  <conditionalFormatting sqref="AA6">
    <cfRule type="expression" dxfId="13747" priority="14278">
      <formula>FM6&lt;&gt;""</formula>
    </cfRule>
    <cfRule type="expression" dxfId="13746" priority="14523">
      <formula>AND(Q6&lt;&gt;"",OR(R6:AD6&lt;&gt;""))</formula>
    </cfRule>
    <cfRule type="expression" dxfId="13745" priority="14534">
      <formula>AND(Q6="",AND(R6:AD6=""))</formula>
    </cfRule>
  </conditionalFormatting>
  <conditionalFormatting sqref="AB6">
    <cfRule type="expression" dxfId="13744" priority="14277">
      <formula>FM6&lt;&gt;""</formula>
    </cfRule>
    <cfRule type="expression" dxfId="13743" priority="14522">
      <formula>AND(Q6&lt;&gt;"",OR(R6:AD6&lt;&gt;""))</formula>
    </cfRule>
    <cfRule type="expression" dxfId="13742" priority="14533">
      <formula>AND(Q6="",AND(R6:AD6=""))</formula>
    </cfRule>
  </conditionalFormatting>
  <conditionalFormatting sqref="AC6">
    <cfRule type="expression" dxfId="13741" priority="14276">
      <formula>FM6&lt;&gt;""</formula>
    </cfRule>
    <cfRule type="expression" dxfId="13740" priority="14521">
      <formula>AND(Q6&lt;&gt;"",OR(R6:AD6&lt;&gt;""))</formula>
    </cfRule>
    <cfRule type="expression" dxfId="13739" priority="14532">
      <formula>AND(Q6="",AND(R6:AD6=""))</formula>
    </cfRule>
  </conditionalFormatting>
  <conditionalFormatting sqref="AD6">
    <cfRule type="expression" dxfId="13738" priority="14275">
      <formula>FM6&lt;&gt;""</formula>
    </cfRule>
    <cfRule type="expression" dxfId="13737" priority="14520">
      <formula>AND(Q6&lt;&gt;"",OR(R6:AD6&lt;&gt;""))</formula>
    </cfRule>
    <cfRule type="expression" dxfId="13736" priority="14531">
      <formula>AND(Q6="",AND(R6:AD6=""))</formula>
    </cfRule>
  </conditionalFormatting>
  <conditionalFormatting sqref="AE6">
    <cfRule type="expression" dxfId="13735" priority="14274">
      <formula>FM6&lt;&gt;""</formula>
    </cfRule>
    <cfRule type="expression" dxfId="13734" priority="14517">
      <formula>AND(AE6="無",OR(AF6:AI6&lt;&gt;""))</formula>
    </cfRule>
    <cfRule type="expression" dxfId="13733" priority="14518">
      <formula>AND(AE6="有",AND(AF6:AI6=""))</formula>
    </cfRule>
    <cfRule type="expression" dxfId="13732" priority="14519">
      <formula>AE6=""</formula>
    </cfRule>
  </conditionalFormatting>
  <conditionalFormatting sqref="AF6">
    <cfRule type="expression" dxfId="13731" priority="14512">
      <formula>AND(AE6="無",OR(AF6:AI6&lt;&gt;""))</formula>
    </cfRule>
    <cfRule type="expression" dxfId="13730" priority="14516">
      <formula>AND(AE6="有",AND(AF6:AI6=""))</formula>
    </cfRule>
  </conditionalFormatting>
  <conditionalFormatting sqref="AG6">
    <cfRule type="expression" dxfId="13729" priority="14511">
      <formula>AND(AE6="無",OR(AF6:AI6&lt;&gt;""))</formula>
    </cfRule>
    <cfRule type="expression" dxfId="13728" priority="14515">
      <formula>AND(AE6="有",AND(AF6:AI6=""))</formula>
    </cfRule>
  </conditionalFormatting>
  <conditionalFormatting sqref="AH6">
    <cfRule type="expression" dxfId="13727" priority="14510">
      <formula>AND(AE6="無",OR(AF6:AI6&lt;&gt;""))</formula>
    </cfRule>
    <cfRule type="expression" dxfId="13726" priority="14514">
      <formula>AND(AE6="有",AND(AF6:AI6=""))</formula>
    </cfRule>
  </conditionalFormatting>
  <conditionalFormatting sqref="AI6">
    <cfRule type="expression" dxfId="13725" priority="14509">
      <formula>AND(AE6="無",OR(AF6:AI6&lt;&gt;""))</formula>
    </cfRule>
    <cfRule type="expression" dxfId="13724" priority="14513">
      <formula>AND(AE6="有",AND(AF6:AI6=""))</formula>
    </cfRule>
  </conditionalFormatting>
  <conditionalFormatting sqref="AJ6">
    <cfRule type="expression" dxfId="13723" priority="14273">
      <formula>FM6&lt;&gt;""</formula>
    </cfRule>
    <cfRule type="expression" dxfId="13722" priority="14508">
      <formula>AJ6=""</formula>
    </cfRule>
  </conditionalFormatting>
  <conditionalFormatting sqref="AK6">
    <cfRule type="expression" dxfId="13721" priority="14272">
      <formula>FM6&lt;&gt;""</formula>
    </cfRule>
    <cfRule type="expression" dxfId="13720" priority="14507">
      <formula>AK6=""</formula>
    </cfRule>
  </conditionalFormatting>
  <conditionalFormatting sqref="AL6">
    <cfRule type="expression" dxfId="13719" priority="14271">
      <formula>FM6&lt;&gt;""</formula>
    </cfRule>
    <cfRule type="expression" dxfId="13718" priority="14506">
      <formula>AL6=""</formula>
    </cfRule>
  </conditionalFormatting>
  <conditionalFormatting sqref="AM6">
    <cfRule type="expression" dxfId="13717" priority="14270">
      <formula>FM6&lt;&gt;""</formula>
    </cfRule>
    <cfRule type="expression" dxfId="13716" priority="14505">
      <formula>AM6=""</formula>
    </cfRule>
  </conditionalFormatting>
  <conditionalFormatting sqref="AN6">
    <cfRule type="expression" dxfId="13715" priority="14269">
      <formula>FM6&lt;&gt;""</formula>
    </cfRule>
    <cfRule type="expression" dxfId="13714" priority="14500">
      <formula>AND(AN6="なし",AO6&lt;&gt;"")</formula>
    </cfRule>
    <cfRule type="expression" dxfId="13713" priority="14501">
      <formula>AND(AN6="あり",AO6="")</formula>
    </cfRule>
    <cfRule type="expression" dxfId="13712" priority="14504">
      <formula>AN6=""</formula>
    </cfRule>
  </conditionalFormatting>
  <conditionalFormatting sqref="AO6">
    <cfRule type="expression" dxfId="13711" priority="14502">
      <formula>AND(AN6="なし",AO6&lt;&gt;"")</formula>
    </cfRule>
    <cfRule type="expression" dxfId="13710" priority="14503">
      <formula>AND(AN6="あり",AO6="")</formula>
    </cfRule>
  </conditionalFormatting>
  <conditionalFormatting sqref="AP6">
    <cfRule type="expression" dxfId="13709" priority="14268">
      <formula>FM6&lt;&gt;""</formula>
    </cfRule>
    <cfRule type="expression" dxfId="13708" priority="14498">
      <formula>AND(AP6&lt;&gt;"",OR(AQ6:BD6&lt;&gt;""))</formula>
    </cfRule>
    <cfRule type="expression" dxfId="13707" priority="14499">
      <formula>AND(AP6="",AND(AQ6:BD6=""))</formula>
    </cfRule>
  </conditionalFormatting>
  <conditionalFormatting sqref="AQ6">
    <cfRule type="expression" dxfId="13706" priority="14267">
      <formula>FM6&lt;&gt;""</formula>
    </cfRule>
    <cfRule type="expression" dxfId="13705" priority="14496">
      <formula>AND(AP6&lt;&gt;"",OR(AQ6:BD6&lt;&gt;""))</formula>
    </cfRule>
    <cfRule type="expression" dxfId="13704" priority="14497">
      <formula>AND(AP6="",AND(AQ6:BD6=""))</formula>
    </cfRule>
  </conditionalFormatting>
  <conditionalFormatting sqref="AR6">
    <cfRule type="expression" dxfId="13703" priority="14266">
      <formula>FM6&lt;&gt;""</formula>
    </cfRule>
    <cfRule type="expression" dxfId="13702" priority="14494">
      <formula>AND(AP6&lt;&gt;"",OR(AQ6:BD6&lt;&gt;""))</formula>
    </cfRule>
    <cfRule type="expression" dxfId="13701" priority="14495">
      <formula>AND(AP6="",AND(AQ6:BD6=""))</formula>
    </cfRule>
  </conditionalFormatting>
  <conditionalFormatting sqref="AS6">
    <cfRule type="expression" dxfId="13700" priority="14265">
      <formula>FM6&lt;&gt;""</formula>
    </cfRule>
    <cfRule type="expression" dxfId="13699" priority="14492">
      <formula>AND(AP6&lt;&gt;"",OR(AQ6:BD6&lt;&gt;""))</formula>
    </cfRule>
    <cfRule type="expression" dxfId="13698" priority="14493">
      <formula>AND(AP6="",AND(AQ6:BD6=""))</formula>
    </cfRule>
  </conditionalFormatting>
  <conditionalFormatting sqref="AT6">
    <cfRule type="expression" dxfId="13697" priority="14264">
      <formula>FM6&lt;&gt;""</formula>
    </cfRule>
    <cfRule type="expression" dxfId="13696" priority="14490">
      <formula>AND(AP6&lt;&gt;"",OR(AQ6:BD6&lt;&gt;""))</formula>
    </cfRule>
    <cfRule type="expression" dxfId="13695" priority="14491">
      <formula>AND(AP6="",AND(AQ6:BD6=""))</formula>
    </cfRule>
  </conditionalFormatting>
  <conditionalFormatting sqref="AU6">
    <cfRule type="expression" dxfId="13694" priority="14263">
      <formula>FM6&lt;&gt;""</formula>
    </cfRule>
    <cfRule type="expression" dxfId="13693" priority="14488">
      <formula>AND(AP6&lt;&gt;"",OR(AQ6:BD6&lt;&gt;""))</formula>
    </cfRule>
    <cfRule type="expression" dxfId="13692" priority="14489">
      <formula>AND(AP6="",AND(AQ6:BD6=""))</formula>
    </cfRule>
  </conditionalFormatting>
  <conditionalFormatting sqref="AV6">
    <cfRule type="expression" dxfId="13691" priority="14262">
      <formula>FM6&lt;&gt;""</formula>
    </cfRule>
    <cfRule type="expression" dxfId="13690" priority="14486">
      <formula>AND(AP6&lt;&gt;"",OR(AQ6:BD6&lt;&gt;""))</formula>
    </cfRule>
    <cfRule type="expression" dxfId="13689" priority="14487">
      <formula>AND(AP6="",AND(AQ6:BD6=""))</formula>
    </cfRule>
  </conditionalFormatting>
  <conditionalFormatting sqref="AW6">
    <cfRule type="expression" dxfId="13688" priority="14261">
      <formula>FM6&lt;&gt;""</formula>
    </cfRule>
    <cfRule type="expression" dxfId="13687" priority="14484">
      <formula>AND(AP6&lt;&gt;"",OR(AQ6:BD6&lt;&gt;""))</formula>
    </cfRule>
    <cfRule type="expression" dxfId="13686" priority="14485">
      <formula>AND(AP6="",AND(AQ6:BD6=""))</formula>
    </cfRule>
  </conditionalFormatting>
  <conditionalFormatting sqref="AX6">
    <cfRule type="expression" dxfId="13685" priority="14260">
      <formula>FM6&lt;&gt;""</formula>
    </cfRule>
    <cfRule type="expression" dxfId="13684" priority="14482">
      <formula>AND(AP6&lt;&gt;"",OR(AQ6:BD6&lt;&gt;""))</formula>
    </cfRule>
    <cfRule type="expression" dxfId="13683" priority="14483">
      <formula>AND(AP6="",AND(AQ6:BD6=""))</formula>
    </cfRule>
  </conditionalFormatting>
  <conditionalFormatting sqref="AY6">
    <cfRule type="expression" dxfId="13682" priority="14259">
      <formula>FM6&lt;&gt;""</formula>
    </cfRule>
    <cfRule type="expression" dxfId="13681" priority="14480">
      <formula>AND(AP6&lt;&gt;"",OR(AQ6:BD6&lt;&gt;""))</formula>
    </cfRule>
    <cfRule type="expression" dxfId="13680" priority="14481">
      <formula>AND(AP6="",AND(AQ6:BD6=""))</formula>
    </cfRule>
  </conditionalFormatting>
  <conditionalFormatting sqref="AZ6">
    <cfRule type="expression" dxfId="13679" priority="14258">
      <formula>FM6&lt;&gt;""</formula>
    </cfRule>
    <cfRule type="expression" dxfId="13678" priority="14478">
      <formula>AND(AP6&lt;&gt;"",OR(AQ6:BD6&lt;&gt;""))</formula>
    </cfRule>
    <cfRule type="expression" dxfId="13677" priority="14479">
      <formula>AND(AP6="",AND(AQ6:BD6=""))</formula>
    </cfRule>
  </conditionalFormatting>
  <conditionalFormatting sqref="BA6">
    <cfRule type="expression" dxfId="13676" priority="14257">
      <formula>FM6&lt;&gt;""</formula>
    </cfRule>
    <cfRule type="expression" dxfId="13675" priority="14476">
      <formula>AND(AP6&lt;&gt;"",OR(AQ6:BD6&lt;&gt;""))</formula>
    </cfRule>
    <cfRule type="expression" dxfId="13674" priority="14477">
      <formula>AND(AP6="",AND(AQ6:BD6=""))</formula>
    </cfRule>
  </conditionalFormatting>
  <conditionalFormatting sqref="BB6">
    <cfRule type="expression" dxfId="13673" priority="14256">
      <formula>FM6&lt;&gt;""</formula>
    </cfRule>
    <cfRule type="expression" dxfId="13672" priority="14474">
      <formula>AND(AP6&lt;&gt;"",OR(AQ6:BD6&lt;&gt;""))</formula>
    </cfRule>
    <cfRule type="expression" dxfId="13671" priority="14475">
      <formula>AND(AP6="",AND(AQ6:BD6=""))</formula>
    </cfRule>
  </conditionalFormatting>
  <conditionalFormatting sqref="BC6">
    <cfRule type="expression" dxfId="13670" priority="14255">
      <formula>FM6&lt;&gt;""</formula>
    </cfRule>
    <cfRule type="expression" dxfId="13669" priority="14472">
      <formula>AND(AP6&lt;&gt;"",OR(AQ6:BD6&lt;&gt;""))</formula>
    </cfRule>
    <cfRule type="expression" dxfId="13668" priority="14473">
      <formula>AND(AP6="",AND(AQ6:BD6=""))</formula>
    </cfRule>
  </conditionalFormatting>
  <conditionalFormatting sqref="BD6">
    <cfRule type="expression" dxfId="13667" priority="14254">
      <formula>FM6&lt;&gt;""</formula>
    </cfRule>
    <cfRule type="expression" dxfId="13666" priority="14470">
      <formula>AND(AP6&lt;&gt;"",OR(AQ6:BD6&lt;&gt;""))</formula>
    </cfRule>
    <cfRule type="expression" dxfId="13665" priority="14471">
      <formula>AND(AP6="",AND(AQ6:BD6=""))</formula>
    </cfRule>
  </conditionalFormatting>
  <conditionalFormatting sqref="BG6">
    <cfRule type="expression" dxfId="13664" priority="14311">
      <formula>AND(BE6="独居",BG6&gt;=1)</formula>
    </cfRule>
    <cfRule type="expression" dxfId="13663" priority="14468">
      <formula>AND(BE6="同居",AND(BN6="",BG6&lt;&gt;COUNTA(BI6:BM6)))</formula>
    </cfRule>
    <cfRule type="expression" dxfId="13662" priority="14469">
      <formula>AND(BE6="同居",OR(BG6="",BG6=0))</formula>
    </cfRule>
  </conditionalFormatting>
  <conditionalFormatting sqref="BH6">
    <cfRule type="expression" dxfId="13661" priority="14466">
      <formula>AND(BE6="独居",BH6&gt;=1)</formula>
    </cfRule>
    <cfRule type="expression" dxfId="13660" priority="14467">
      <formula>AND(BE6="同居",OR(BH6="",BH6&gt;BG6))</formula>
    </cfRule>
  </conditionalFormatting>
  <conditionalFormatting sqref="BI6">
    <cfRule type="expression" dxfId="13659" priority="14459">
      <formula>AND(BE6="独居",OR(BI6:BN6&lt;&gt;""))</formula>
    </cfRule>
    <cfRule type="expression" dxfId="13658" priority="14465">
      <formula>AND(BE6="同居",AND(BN6="",BG6&lt;&gt;COUNTA(BI6:BM6)))</formula>
    </cfRule>
  </conditionalFormatting>
  <conditionalFormatting sqref="BJ6">
    <cfRule type="expression" dxfId="13657" priority="14458">
      <formula>AND(BE6="独居",OR(BI6:BN6&lt;&gt;""))</formula>
    </cfRule>
    <cfRule type="expression" dxfId="13656" priority="14464">
      <formula>AND(BE6="同居",AND(BN6="",BG6&lt;&gt;COUNTA(BI6:BM6)))</formula>
    </cfRule>
  </conditionalFormatting>
  <conditionalFormatting sqref="BK6">
    <cfRule type="expression" dxfId="13655" priority="14457">
      <formula>AND(BE6="独居",OR(BI6:BN6&lt;&gt;""))</formula>
    </cfRule>
    <cfRule type="expression" dxfId="13654" priority="14463">
      <formula>AND(BE6="同居",AND(BN6="",BG6&lt;&gt;COUNTA(BI6:BM6)))</formula>
    </cfRule>
  </conditionalFormatting>
  <conditionalFormatting sqref="BL6">
    <cfRule type="expression" dxfId="13653" priority="14456">
      <formula>AND(BE6="独居",OR(BI6:BN6&lt;&gt;""))</formula>
    </cfRule>
    <cfRule type="expression" dxfId="13652" priority="14462">
      <formula>AND(BE6="同居",AND(BN6="",BG6&lt;&gt;COUNTA(BI6:BM6)))</formula>
    </cfRule>
  </conditionalFormatting>
  <conditionalFormatting sqref="BM6">
    <cfRule type="expression" dxfId="13651" priority="14455">
      <formula>AND(BE6="独居",OR(BI6:BN6&lt;&gt;""))</formula>
    </cfRule>
    <cfRule type="expression" dxfId="13650" priority="14461">
      <formula>AND(BE6="同居",AND(BN6="",BG6&lt;&gt;COUNTA(BI6:BM6)))</formula>
    </cfRule>
  </conditionalFormatting>
  <conditionalFormatting sqref="BN6">
    <cfRule type="expression" dxfId="13649" priority="14454">
      <formula>AND(BE6="独居",OR(BI6:BN6&lt;&gt;""))</formula>
    </cfRule>
    <cfRule type="expression" dxfId="13648" priority="14460">
      <formula>AND(BE6="同居",AND(BN6="",BG6&lt;&gt;COUNTA(BI6:BM6)))</formula>
    </cfRule>
  </conditionalFormatting>
  <conditionalFormatting sqref="CG6">
    <cfRule type="expression" dxfId="13647" priority="14241">
      <formula>FM6&lt;&gt;""</formula>
    </cfRule>
    <cfRule type="expression" dxfId="13646" priority="14453">
      <formula>CG6=""</formula>
    </cfRule>
  </conditionalFormatting>
  <conditionalFormatting sqref="CH6">
    <cfRule type="expression" dxfId="13645" priority="14240">
      <formula>FM6&lt;&gt;""</formula>
    </cfRule>
    <cfRule type="expression" dxfId="13644" priority="14452">
      <formula>CH6=""</formula>
    </cfRule>
  </conditionalFormatting>
  <conditionalFormatting sqref="CI6">
    <cfRule type="expression" dxfId="13643" priority="14239">
      <formula>FM6&lt;&gt;""</formula>
    </cfRule>
    <cfRule type="expression" dxfId="13642" priority="14451">
      <formula>CI6=""</formula>
    </cfRule>
  </conditionalFormatting>
  <conditionalFormatting sqref="CJ6">
    <cfRule type="expression" dxfId="13641" priority="14238">
      <formula>FM6&lt;&gt;""</formula>
    </cfRule>
    <cfRule type="expression" dxfId="13640" priority="14450">
      <formula>CJ6=""</formula>
    </cfRule>
  </conditionalFormatting>
  <conditionalFormatting sqref="CK6">
    <cfRule type="expression" dxfId="13639" priority="14237">
      <formula>FM6&lt;&gt;""</formula>
    </cfRule>
    <cfRule type="expression" dxfId="13638" priority="14449">
      <formula>CK6=""</formula>
    </cfRule>
  </conditionalFormatting>
  <conditionalFormatting sqref="CL6">
    <cfRule type="expression" dxfId="13637" priority="14236">
      <formula>FM6&lt;&gt;""</formula>
    </cfRule>
    <cfRule type="expression" dxfId="13636" priority="14448">
      <formula>CL6=""</formula>
    </cfRule>
  </conditionalFormatting>
  <conditionalFormatting sqref="CM6">
    <cfRule type="expression" dxfId="13635" priority="14235">
      <formula>FM6&lt;&gt;""</formula>
    </cfRule>
    <cfRule type="expression" dxfId="13634" priority="14447">
      <formula>CM6=""</formula>
    </cfRule>
  </conditionalFormatting>
  <conditionalFormatting sqref="CN6">
    <cfRule type="expression" dxfId="13633" priority="14234">
      <formula>FM6&lt;&gt;""</formula>
    </cfRule>
    <cfRule type="expression" dxfId="13632" priority="14446">
      <formula>CN6=""</formula>
    </cfRule>
  </conditionalFormatting>
  <conditionalFormatting sqref="CO6">
    <cfRule type="expression" dxfId="13631" priority="14310">
      <formula>AND(CN6=0,CO6&lt;&gt;"")</formula>
    </cfRule>
    <cfRule type="expression" dxfId="13630" priority="14445">
      <formula>AND(CN6&gt;0,CO6="")</formula>
    </cfRule>
  </conditionalFormatting>
  <conditionalFormatting sqref="CP6">
    <cfRule type="expression" dxfId="13629" priority="14233">
      <formula>FM6&lt;&gt;""</formula>
    </cfRule>
    <cfRule type="expression" dxfId="13628" priority="14443">
      <formula>AND(CP6&lt;&gt;"",OR(CQ6:CT6&lt;&gt;""))</formula>
    </cfRule>
    <cfRule type="expression" dxfId="13627" priority="14444">
      <formula>AND(CP6="",AND(CQ6:CT6=""))</formula>
    </cfRule>
  </conditionalFormatting>
  <conditionalFormatting sqref="CQ6">
    <cfRule type="expression" dxfId="13626" priority="14232">
      <formula>FM6&lt;&gt;""</formula>
    </cfRule>
    <cfRule type="expression" dxfId="13625" priority="14441">
      <formula>AND(CP6&lt;&gt;"",OR(CQ6:CT6&lt;&gt;""))</formula>
    </cfRule>
    <cfRule type="expression" dxfId="13624" priority="14442">
      <formula>AND(CP6="",AND(CQ6:CT6=""))</formula>
    </cfRule>
  </conditionalFormatting>
  <conditionalFormatting sqref="CR6">
    <cfRule type="expression" dxfId="13623" priority="14231">
      <formula>FM6&lt;&gt;""</formula>
    </cfRule>
    <cfRule type="expression" dxfId="13622" priority="14439">
      <formula>AND(CP6&lt;&gt;"",OR(CQ6:CT6&lt;&gt;""))</formula>
    </cfRule>
    <cfRule type="expression" dxfId="13621" priority="14440">
      <formula>AND(CP6="",AND(CQ6:CT6=""))</formula>
    </cfRule>
  </conditionalFormatting>
  <conditionalFormatting sqref="CS6">
    <cfRule type="expression" dxfId="13620" priority="14230">
      <formula>FM6&lt;&gt;""</formula>
    </cfRule>
    <cfRule type="expression" dxfId="13619" priority="14437">
      <formula>AND(CP6&lt;&gt;"",OR(CQ6:CT6&lt;&gt;""))</formula>
    </cfRule>
    <cfRule type="expression" dxfId="13618" priority="14438">
      <formula>AND(CP6="",AND(CQ6:CT6=""))</formula>
    </cfRule>
  </conditionalFormatting>
  <conditionalFormatting sqref="CT6">
    <cfRule type="expression" dxfId="13617" priority="14229">
      <formula>FM6&lt;&gt;""</formula>
    </cfRule>
    <cfRule type="expression" dxfId="13616" priority="14435">
      <formula>AND(CP6&lt;&gt;"",OR(CQ6:CT6&lt;&gt;""))</formula>
    </cfRule>
    <cfRule type="expression" dxfId="13615" priority="14436">
      <formula>AND(CP6="",AND(CQ6:CT6=""))</formula>
    </cfRule>
  </conditionalFormatting>
  <conditionalFormatting sqref="CU6">
    <cfRule type="expression" dxfId="13614" priority="14228">
      <formula>FM6&lt;&gt;""</formula>
    </cfRule>
    <cfRule type="expression" dxfId="13613" priority="14434">
      <formula>CU6=""</formula>
    </cfRule>
  </conditionalFormatting>
  <conditionalFormatting sqref="CV6">
    <cfRule type="expression" dxfId="13612" priority="14227">
      <formula>FM6&lt;&gt;""</formula>
    </cfRule>
    <cfRule type="expression" dxfId="13611" priority="14433">
      <formula>CV6=""</formula>
    </cfRule>
  </conditionalFormatting>
  <conditionalFormatting sqref="CW6">
    <cfRule type="expression" dxfId="13610" priority="14226">
      <formula>FM6&lt;&gt;""</formula>
    </cfRule>
    <cfRule type="expression" dxfId="13609" priority="14431">
      <formula>AND(CW6&lt;&gt;"",OR(CX6:DI6&lt;&gt;""))</formula>
    </cfRule>
    <cfRule type="expression" dxfId="13608" priority="14432">
      <formula>AND(CW6="",AND(CX6:DI6=""))</formula>
    </cfRule>
  </conditionalFormatting>
  <conditionalFormatting sqref="CX6">
    <cfRule type="expression" dxfId="13607" priority="14225">
      <formula>FM6&lt;&gt;""</formula>
    </cfRule>
    <cfRule type="expression" dxfId="13606" priority="14405">
      <formula>AND(CY6&lt;&gt;"",CX6="")</formula>
    </cfRule>
    <cfRule type="expression" dxfId="13605" priority="14429">
      <formula>AND(CW6&lt;&gt;"",OR(CX6:DI6&lt;&gt;""))</formula>
    </cfRule>
    <cfRule type="expression" dxfId="13604" priority="14430">
      <formula>AND(CW6="",AND(CX6:DI6=""))</formula>
    </cfRule>
  </conditionalFormatting>
  <conditionalFormatting sqref="CY6">
    <cfRule type="expression" dxfId="13603" priority="14224">
      <formula>FM6&lt;&gt;""</formula>
    </cfRule>
    <cfRule type="expression" dxfId="13602" priority="14406">
      <formula>AND(CX6&lt;&gt;"",CY6="")</formula>
    </cfRule>
    <cfRule type="expression" dxfId="13601" priority="14427">
      <formula>AND(CW6&lt;&gt;"",OR(CX6:DI6&lt;&gt;""))</formula>
    </cfRule>
    <cfRule type="expression" dxfId="13600" priority="14428">
      <formula>AND(CW6="",AND(CX6:DI6=""))</formula>
    </cfRule>
  </conditionalFormatting>
  <conditionalFormatting sqref="CZ6">
    <cfRule type="expression" dxfId="13599" priority="14223">
      <formula>FM6&lt;&gt;""</formula>
    </cfRule>
    <cfRule type="expression" dxfId="13598" priority="14425">
      <formula>AND(CW6&lt;&gt;"",OR(CX6:DI6&lt;&gt;""))</formula>
    </cfRule>
    <cfRule type="expression" dxfId="13597" priority="14426">
      <formula>AND(CW6="",AND(CX6:DI6=""))</formula>
    </cfRule>
  </conditionalFormatting>
  <conditionalFormatting sqref="DA6">
    <cfRule type="expression" dxfId="13596" priority="14222">
      <formula>FM6&lt;&gt;""</formula>
    </cfRule>
    <cfRule type="expression" dxfId="13595" priority="14403">
      <formula>AND(DB6&lt;&gt;"",DA6="")</formula>
    </cfRule>
    <cfRule type="expression" dxfId="13594" priority="14423">
      <formula>AND(CW6&lt;&gt;"",OR(CX6:DI6&lt;&gt;""))</formula>
    </cfRule>
    <cfRule type="expression" dxfId="13593" priority="14424">
      <formula>AND(CW6="",AND(CX6:DI6=""))</formula>
    </cfRule>
  </conditionalFormatting>
  <conditionalFormatting sqref="DB6">
    <cfRule type="expression" dxfId="13592" priority="14221">
      <formula>FM6&lt;&gt;""</formula>
    </cfRule>
    <cfRule type="expression" dxfId="13591" priority="14404">
      <formula>AND(DA6&lt;&gt;"",DB6="")</formula>
    </cfRule>
    <cfRule type="expression" dxfId="13590" priority="14421">
      <formula>AND(CW6&lt;&gt;"",OR(CX6:DI6&lt;&gt;""))</formula>
    </cfRule>
    <cfRule type="expression" dxfId="13589" priority="14422">
      <formula>AND(CW6="",AND(CX6:DI6=""))</formula>
    </cfRule>
  </conditionalFormatting>
  <conditionalFormatting sqref="DC6">
    <cfRule type="expression" dxfId="13588" priority="14220">
      <formula>FM6&lt;&gt;""</formula>
    </cfRule>
    <cfRule type="expression" dxfId="13587" priority="14419">
      <formula>AND(CW6&lt;&gt;"",OR(CX6:DI6&lt;&gt;""))</formula>
    </cfRule>
    <cfRule type="expression" dxfId="13586" priority="14420">
      <formula>AND(CW6="",AND(CX6:DI6=""))</formula>
    </cfRule>
  </conditionalFormatting>
  <conditionalFormatting sqref="DD6">
    <cfRule type="expression" dxfId="13585" priority="14219">
      <formula>FM6&lt;&gt;""</formula>
    </cfRule>
    <cfRule type="expression" dxfId="13584" priority="14417">
      <formula>AND(CW6&lt;&gt;"",OR(CX6:DI6&lt;&gt;""))</formula>
    </cfRule>
    <cfRule type="expression" dxfId="13583" priority="14418">
      <formula>AND(CW6="",AND(CX6:DI6=""))</formula>
    </cfRule>
  </conditionalFormatting>
  <conditionalFormatting sqref="DE6">
    <cfRule type="expression" dxfId="13582" priority="14218">
      <formula>FM6&lt;&gt;""</formula>
    </cfRule>
    <cfRule type="expression" dxfId="13581" priority="14415">
      <formula>AND(CW6&lt;&gt;"",OR(CX6:DI6&lt;&gt;""))</formula>
    </cfRule>
    <cfRule type="expression" dxfId="13580" priority="14416">
      <formula>AND(CW6="",AND(CX6:DI6=""))</formula>
    </cfRule>
  </conditionalFormatting>
  <conditionalFormatting sqref="DF6">
    <cfRule type="expression" dxfId="13579" priority="14217">
      <formula>FM6&lt;&gt;""</formula>
    </cfRule>
    <cfRule type="expression" dxfId="13578" priority="14399">
      <formula>AND(DG6&lt;&gt;"",DF6="")</formula>
    </cfRule>
    <cfRule type="expression" dxfId="13577" priority="14413">
      <formula>AND(CW6&lt;&gt;"",OR(CX6:DI6&lt;&gt;""))</formula>
    </cfRule>
    <cfRule type="expression" dxfId="13576" priority="14414">
      <formula>AND(CW6="",AND(CX6:DI6=""))</formula>
    </cfRule>
  </conditionalFormatting>
  <conditionalFormatting sqref="DG6">
    <cfRule type="expression" dxfId="13575" priority="14216">
      <formula>FM6&lt;&gt;""</formula>
    </cfRule>
    <cfRule type="expression" dxfId="13574" priority="14400">
      <formula>AND(DF6&lt;&gt;"",DG6="")</formula>
    </cfRule>
    <cfRule type="expression" dxfId="13573" priority="14411">
      <formula>AND(CW6&lt;&gt;"",OR(CX6:DI6&lt;&gt;""))</formula>
    </cfRule>
    <cfRule type="expression" dxfId="13572" priority="14412">
      <formula>AND(CW6="",AND(CX6:DI6=""))</formula>
    </cfRule>
  </conditionalFormatting>
  <conditionalFormatting sqref="DH6">
    <cfRule type="expression" dxfId="13571" priority="14215">
      <formula>FM6&lt;&gt;""</formula>
    </cfRule>
    <cfRule type="expression" dxfId="13570" priority="14409">
      <formula>AND(CW6&lt;&gt;"",OR(CX6:DI6&lt;&gt;""))</formula>
    </cfRule>
    <cfRule type="expression" dxfId="13569" priority="14410">
      <formula>AND(CW6="",AND(CX6:DI6=""))</formula>
    </cfRule>
  </conditionalFormatting>
  <conditionalFormatting sqref="DI6">
    <cfRule type="expression" dxfId="13568" priority="14214">
      <formula>FM6&lt;&gt;""</formula>
    </cfRule>
    <cfRule type="expression" dxfId="13567" priority="14407">
      <formula>AND(CW6&lt;&gt;"",OR(CX6:DI6&lt;&gt;""))</formula>
    </cfRule>
    <cfRule type="expression" dxfId="13566" priority="14408">
      <formula>AND(CW6="",AND(CX6:DI6=""))</formula>
    </cfRule>
  </conditionalFormatting>
  <conditionalFormatting sqref="DJ6">
    <cfRule type="expression" dxfId="13565" priority="14213">
      <formula>FM6&lt;&gt;""</formula>
    </cfRule>
    <cfRule type="expression" dxfId="13564" priority="14402">
      <formula>DJ6=""</formula>
    </cfRule>
  </conditionalFormatting>
  <conditionalFormatting sqref="DK6">
    <cfRule type="expression" dxfId="13563" priority="14212">
      <formula>FM6&lt;&gt;""</formula>
    </cfRule>
    <cfRule type="expression" dxfId="13562" priority="14401">
      <formula>AND(DJ6&lt;&gt;"自立",DK6="")</formula>
    </cfRule>
  </conditionalFormatting>
  <conditionalFormatting sqref="DL6">
    <cfRule type="expression" dxfId="13561" priority="14211">
      <formula>FM6&lt;&gt;""</formula>
    </cfRule>
    <cfRule type="expression" dxfId="13560" priority="14398">
      <formula>DL6=""</formula>
    </cfRule>
  </conditionalFormatting>
  <conditionalFormatting sqref="DM6">
    <cfRule type="expression" dxfId="13559" priority="14396">
      <formula>AND(DL6&lt;&gt;"アレルギー食",DM6&lt;&gt;"")</formula>
    </cfRule>
    <cfRule type="expression" dxfId="13558" priority="14397">
      <formula>AND(DL6="アレルギー食",DM6="")</formula>
    </cfRule>
  </conditionalFormatting>
  <conditionalFormatting sqref="DN6">
    <cfRule type="expression" dxfId="13557" priority="14210">
      <formula>FM6&lt;&gt;""</formula>
    </cfRule>
    <cfRule type="expression" dxfId="13556" priority="14395">
      <formula>DN6=""</formula>
    </cfRule>
  </conditionalFormatting>
  <conditionalFormatting sqref="DO6">
    <cfRule type="expression" dxfId="13555" priority="14209">
      <formula>FM6&lt;&gt;""</formula>
    </cfRule>
    <cfRule type="expression" dxfId="13554" priority="14389">
      <formula>AND(DO6&lt;&gt;"",DN6="")</formula>
    </cfRule>
    <cfRule type="expression" dxfId="13553" priority="14393">
      <formula>AND(DN6&lt;&gt;"自立",DO6="")</formula>
    </cfRule>
    <cfRule type="expression" dxfId="13552" priority="14394">
      <formula>AND(DN6="自立",DO6&lt;&gt;"")</formula>
    </cfRule>
  </conditionalFormatting>
  <conditionalFormatting sqref="DP6">
    <cfRule type="expression" dxfId="13551" priority="14208">
      <formula>FM6&lt;&gt;""</formula>
    </cfRule>
    <cfRule type="expression" dxfId="13550" priority="14392">
      <formula>DP6=""</formula>
    </cfRule>
  </conditionalFormatting>
  <conditionalFormatting sqref="DQ6">
    <cfRule type="expression" dxfId="13549" priority="14207">
      <formula>FM6&lt;&gt;""</formula>
    </cfRule>
    <cfRule type="expression" dxfId="13548" priority="14388">
      <formula>AND(DQ6&lt;&gt;"",DP6="")</formula>
    </cfRule>
    <cfRule type="expression" dxfId="13547" priority="14390">
      <formula>AND(DP6&lt;&gt;"自立",DQ6="")</formula>
    </cfRule>
    <cfRule type="expression" dxfId="13546" priority="14391">
      <formula>AND(DP6="自立",DQ6&lt;&gt;"")</formula>
    </cfRule>
  </conditionalFormatting>
  <conditionalFormatting sqref="DR6">
    <cfRule type="expression" dxfId="13545" priority="14206">
      <formula>FM6&lt;&gt;""</formula>
    </cfRule>
    <cfRule type="expression" dxfId="13544" priority="14387">
      <formula>DR6=""</formula>
    </cfRule>
  </conditionalFormatting>
  <conditionalFormatting sqref="DS6">
    <cfRule type="expression" dxfId="13543" priority="14205">
      <formula>FM6&lt;&gt;""</formula>
    </cfRule>
    <cfRule type="expression" dxfId="13542" priority="14384">
      <formula>AND(DS6&lt;&gt;"",DR6="")</formula>
    </cfRule>
    <cfRule type="expression" dxfId="13541" priority="14385">
      <formula>AND(DR6&lt;&gt;"自立",DS6="")</formula>
    </cfRule>
    <cfRule type="expression" dxfId="13540" priority="14386">
      <formula>AND(DR6="自立",DS6&lt;&gt;"")</formula>
    </cfRule>
  </conditionalFormatting>
  <conditionalFormatting sqref="DT6">
    <cfRule type="expression" dxfId="13539" priority="14204">
      <formula>FM6&lt;&gt;""</formula>
    </cfRule>
    <cfRule type="expression" dxfId="13538" priority="14383">
      <formula>DT6=""</formula>
    </cfRule>
  </conditionalFormatting>
  <conditionalFormatting sqref="DV6">
    <cfRule type="expression" dxfId="13537" priority="14202">
      <formula>FM6&lt;&gt;""</formula>
    </cfRule>
    <cfRule type="expression" dxfId="13536" priority="14382">
      <formula>DV6=""</formula>
    </cfRule>
  </conditionalFormatting>
  <conditionalFormatting sqref="EA6">
    <cfRule type="expression" dxfId="13535" priority="14200">
      <formula>FM6&lt;&gt;""</formula>
    </cfRule>
    <cfRule type="expression" dxfId="13534" priority="14332">
      <formula>AND(EB6&lt;&gt;"",EA6&lt;&gt;"その他")</formula>
    </cfRule>
    <cfRule type="expression" dxfId="13533" priority="14381">
      <formula>EA6=""</formula>
    </cfRule>
  </conditionalFormatting>
  <conditionalFormatting sqref="EB6">
    <cfRule type="expression" dxfId="13532" priority="14379">
      <formula>AND(EA6&lt;&gt;"その他",EB6&lt;&gt;"")</formula>
    </cfRule>
    <cfRule type="expression" dxfId="13531" priority="14380">
      <formula>AND(EA6="その他",EB6="")</formula>
    </cfRule>
  </conditionalFormatting>
  <conditionalFormatting sqref="EC6">
    <cfRule type="expression" dxfId="13530" priority="14199">
      <formula>FM6&lt;&gt;""</formula>
    </cfRule>
    <cfRule type="expression" dxfId="13529" priority="14378">
      <formula>AND(EC6:EI6="")</formula>
    </cfRule>
  </conditionalFormatting>
  <conditionalFormatting sqref="ED6">
    <cfRule type="expression" dxfId="13528" priority="14198">
      <formula>FM6&lt;&gt;""</formula>
    </cfRule>
    <cfRule type="expression" dxfId="13527" priority="14377">
      <formula>AND(EC6:EI6="")</formula>
    </cfRule>
  </conditionalFormatting>
  <conditionalFormatting sqref="EE6">
    <cfRule type="expression" dxfId="13526" priority="14197">
      <formula>FM6&lt;&gt;""</formula>
    </cfRule>
    <cfRule type="expression" dxfId="13525" priority="14376">
      <formula>AND(EC6:EI6="")</formula>
    </cfRule>
  </conditionalFormatting>
  <conditionalFormatting sqref="EF6">
    <cfRule type="expression" dxfId="13524" priority="14196">
      <formula>FM6&lt;&gt;""</formula>
    </cfRule>
    <cfRule type="expression" dxfId="13523" priority="14375">
      <formula>AND(EC6:EI6="")</formula>
    </cfRule>
  </conditionalFormatting>
  <conditionalFormatting sqref="EG6">
    <cfRule type="expression" dxfId="13522" priority="14195">
      <formula>FM6&lt;&gt;""</formula>
    </cfRule>
    <cfRule type="expression" dxfId="13521" priority="14374">
      <formula>AND(EC6:EI6="")</formula>
    </cfRule>
  </conditionalFormatting>
  <conditionalFormatting sqref="EH6">
    <cfRule type="expression" dxfId="13520" priority="14194">
      <formula>FM6&lt;&gt;""</formula>
    </cfRule>
    <cfRule type="expression" dxfId="13519" priority="14373">
      <formula>AND(EC6:EI6="")</formula>
    </cfRule>
  </conditionalFormatting>
  <conditionalFormatting sqref="EI6">
    <cfRule type="expression" dxfId="13518" priority="14193">
      <formula>FM6&lt;&gt;""</formula>
    </cfRule>
    <cfRule type="expression" dxfId="13517" priority="14372">
      <formula>AND(EC6:EI6="")</formula>
    </cfRule>
  </conditionalFormatting>
  <conditionalFormatting sqref="EL6">
    <cfRule type="expression" dxfId="13516" priority="14192">
      <formula>FM6&lt;&gt;""</formula>
    </cfRule>
    <cfRule type="expression" dxfId="13515" priority="14370">
      <formula>AND(EK6&lt;&gt;"",EL6&lt;&gt;"")</formula>
    </cfRule>
    <cfRule type="expression" dxfId="13514" priority="14371">
      <formula>AND(EK6="",EL6="")</formula>
    </cfRule>
  </conditionalFormatting>
  <conditionalFormatting sqref="EM6">
    <cfRule type="expression" dxfId="13513" priority="14191">
      <formula>FM6&lt;&gt;""</formula>
    </cfRule>
    <cfRule type="expression" dxfId="13512" priority="14368">
      <formula>AND(EK6&lt;&gt;"",EM6&lt;&gt;"")</formula>
    </cfRule>
    <cfRule type="expression" dxfId="13511" priority="14369">
      <formula>AND(EK6="",EM6="")</formula>
    </cfRule>
  </conditionalFormatting>
  <conditionalFormatting sqref="EN6">
    <cfRule type="expression" dxfId="13510" priority="14190">
      <formula>FM6&lt;&gt;""</formula>
    </cfRule>
    <cfRule type="expression" dxfId="13509" priority="14366">
      <formula>AND(EK6&lt;&gt;"",EN6&lt;&gt;"")</formula>
    </cfRule>
    <cfRule type="expression" dxfId="13508" priority="14367">
      <formula>AND(EK6="",EN6="")</formula>
    </cfRule>
  </conditionalFormatting>
  <conditionalFormatting sqref="EP6">
    <cfRule type="expression" dxfId="13507" priority="14360">
      <formula>AND(EK6&lt;&gt;"",EP6&lt;&gt;"")</formula>
    </cfRule>
    <cfRule type="expression" dxfId="13506" priority="14364">
      <formula>AND(EP6&lt;&gt;"",EO6="")</formula>
    </cfRule>
    <cfRule type="expression" dxfId="13505" priority="14365">
      <formula>AND(EO6&lt;&gt;"",EP6="")</formula>
    </cfRule>
  </conditionalFormatting>
  <conditionalFormatting sqref="EQ6">
    <cfRule type="expression" dxfId="13504" priority="14359">
      <formula>AND(EK6&lt;&gt;"",EQ6&lt;&gt;"")</formula>
    </cfRule>
    <cfRule type="expression" dxfId="13503" priority="14362">
      <formula>AND(EQ6&lt;&gt;"",EO6="")</formula>
    </cfRule>
    <cfRule type="expression" dxfId="13502" priority="14363">
      <formula>AND(EO6&lt;&gt;"",EQ6="")</formula>
    </cfRule>
  </conditionalFormatting>
  <conditionalFormatting sqref="EO6">
    <cfRule type="expression" dxfId="13501" priority="14361">
      <formula>AND(EK6&lt;&gt;"",EO6&lt;&gt;"")</formula>
    </cfRule>
  </conditionalFormatting>
  <conditionalFormatting sqref="ES6">
    <cfRule type="expression" dxfId="13500" priority="14189">
      <formula>FM6&lt;&gt;""</formula>
    </cfRule>
    <cfRule type="expression" dxfId="13499" priority="14357">
      <formula>AND(ER6&lt;&gt;"",ES6&lt;&gt;"")</formula>
    </cfRule>
    <cfRule type="expression" dxfId="13498" priority="14358">
      <formula>AND(ER6="",ES6="")</formula>
    </cfRule>
  </conditionalFormatting>
  <conditionalFormatting sqref="ET6">
    <cfRule type="expression" dxfId="13497" priority="14188">
      <formula>FM6&lt;&gt;""</formula>
    </cfRule>
    <cfRule type="expression" dxfId="13496" priority="14355">
      <formula>AND(ER6&lt;&gt;"",ET6&lt;&gt;"")</formula>
    </cfRule>
    <cfRule type="expression" dxfId="13495" priority="14356">
      <formula>AND(ER6="",ET6="")</formula>
    </cfRule>
  </conditionalFormatting>
  <conditionalFormatting sqref="EU6">
    <cfRule type="expression" dxfId="13494" priority="14187">
      <formula>FM6&lt;&gt;""</formula>
    </cfRule>
    <cfRule type="expression" dxfId="13493" priority="14353">
      <formula>AND(ER6&lt;&gt;"",EU6&lt;&gt;"")</formula>
    </cfRule>
    <cfRule type="expression" dxfId="13492" priority="14354">
      <formula>AND(ER6="",EU6="")</formula>
    </cfRule>
  </conditionalFormatting>
  <conditionalFormatting sqref="EW6">
    <cfRule type="expression" dxfId="13491" priority="14347">
      <formula>AND(ER6&lt;&gt;"",EW6&lt;&gt;"")</formula>
    </cfRule>
    <cfRule type="expression" dxfId="13490" priority="14351">
      <formula>AND(EW6&lt;&gt;"",EV6="")</formula>
    </cfRule>
    <cfRule type="expression" dxfId="13489" priority="14352">
      <formula>AND(EV6&lt;&gt;"",EW6="")</formula>
    </cfRule>
  </conditionalFormatting>
  <conditionalFormatting sqref="EX6">
    <cfRule type="expression" dxfId="13488" priority="14346">
      <formula>AND(ER6&lt;&gt;"",EX6&lt;&gt;"")</formula>
    </cfRule>
    <cfRule type="expression" dxfId="13487" priority="14349">
      <formula>AND(EX6&lt;&gt;"",EV6="")</formula>
    </cfRule>
    <cfRule type="expression" dxfId="13486" priority="14350">
      <formula>AND(EV6&lt;&gt;"",EX6="")</formula>
    </cfRule>
  </conditionalFormatting>
  <conditionalFormatting sqref="EV6">
    <cfRule type="expression" dxfId="13485" priority="14348">
      <formula>AND(ER6&lt;&gt;"",EV6&lt;&gt;"")</formula>
    </cfRule>
  </conditionalFormatting>
  <conditionalFormatting sqref="ER6">
    <cfRule type="expression" dxfId="13484" priority="14345">
      <formula>AND(ER6&lt;&gt;"",OR(ES6:EX6&lt;&gt;""))</formula>
    </cfRule>
  </conditionalFormatting>
  <conditionalFormatting sqref="EK6">
    <cfRule type="expression" dxfId="13483" priority="14344">
      <formula>AND(EK6&lt;&gt;"",OR(EL6:EQ6&lt;&gt;""))</formula>
    </cfRule>
  </conditionalFormatting>
  <conditionalFormatting sqref="EY6">
    <cfRule type="expression" dxfId="13482" priority="14186">
      <formula>FM6&lt;&gt;""</formula>
    </cfRule>
    <cfRule type="expression" dxfId="13481" priority="14343">
      <formula>AND(EY6:FD6="")</formula>
    </cfRule>
  </conditionalFormatting>
  <conditionalFormatting sqref="EZ6">
    <cfRule type="expression" dxfId="13480" priority="14185">
      <formula>FM6&lt;&gt;""</formula>
    </cfRule>
    <cfRule type="expression" dxfId="13479" priority="14342">
      <formula>AND(EY6:FD6="")</formula>
    </cfRule>
  </conditionalFormatting>
  <conditionalFormatting sqref="FA6">
    <cfRule type="expression" dxfId="13478" priority="14184">
      <formula>FM6&lt;&gt;""</formula>
    </cfRule>
    <cfRule type="expression" dxfId="13477" priority="14341">
      <formula>AND(EY6:FD6="")</formula>
    </cfRule>
  </conditionalFormatting>
  <conditionalFormatting sqref="FB6">
    <cfRule type="expression" dxfId="13476" priority="14183">
      <formula>FM6&lt;&gt;""</formula>
    </cfRule>
    <cfRule type="expression" dxfId="13475" priority="14340">
      <formula>AND(EY6:FD6="")</formula>
    </cfRule>
  </conditionalFormatting>
  <conditionalFormatting sqref="FD6">
    <cfRule type="expression" dxfId="13474" priority="14181">
      <formula>FM6&lt;&gt;""</formula>
    </cfRule>
    <cfRule type="expression" dxfId="13473" priority="14339">
      <formula>AND(EY6:FD6="")</formula>
    </cfRule>
  </conditionalFormatting>
  <conditionalFormatting sqref="FC6">
    <cfRule type="expression" dxfId="13472" priority="14182">
      <formula>FM6&lt;&gt;""</formula>
    </cfRule>
    <cfRule type="expression" dxfId="13471" priority="14338">
      <formula>AND(EY6:FD6="")</formula>
    </cfRule>
  </conditionalFormatting>
  <conditionalFormatting sqref="FE6">
    <cfRule type="expression" dxfId="13470" priority="14180">
      <formula>FM6&lt;&gt;""</formula>
    </cfRule>
    <cfRule type="expression" dxfId="13469" priority="14337">
      <formula>FE6=""</formula>
    </cfRule>
  </conditionalFormatting>
  <conditionalFormatting sqref="FF6">
    <cfRule type="expression" dxfId="13468" priority="14335">
      <formula>AND(FE6&lt;&gt;"2人以上の体制",FF6&lt;&gt;"")</formula>
    </cfRule>
    <cfRule type="expression" dxfId="13467" priority="14336">
      <formula>AND(FE6="2人以上の体制",FF6="")</formula>
    </cfRule>
  </conditionalFormatting>
  <conditionalFormatting sqref="FG6">
    <cfRule type="expression" dxfId="13466" priority="14179">
      <formula>FM6&lt;&gt;""</formula>
    </cfRule>
    <cfRule type="expression" dxfId="13465" priority="14334">
      <formula>FG6=""</formula>
    </cfRule>
  </conditionalFormatting>
  <conditionalFormatting sqref="FH6">
    <cfRule type="expression" dxfId="13464" priority="14178">
      <formula>FM6&lt;&gt;""</formula>
    </cfRule>
    <cfRule type="expression" dxfId="13463" priority="14333">
      <formula>FH6=""</formula>
    </cfRule>
  </conditionalFormatting>
  <conditionalFormatting sqref="BO6">
    <cfRule type="expression" dxfId="13462" priority="14252">
      <formula>FM6&lt;&gt;""</formula>
    </cfRule>
    <cfRule type="expression" dxfId="13461" priority="14331">
      <formula>BO6=""</formula>
    </cfRule>
  </conditionalFormatting>
  <conditionalFormatting sqref="BP6">
    <cfRule type="expression" dxfId="13460" priority="14251">
      <formula>FM6&lt;&gt;""</formula>
    </cfRule>
    <cfRule type="expression" dxfId="13459" priority="14330">
      <formula>BP6=""</formula>
    </cfRule>
  </conditionalFormatting>
  <conditionalFormatting sqref="BQ6">
    <cfRule type="expression" dxfId="13458" priority="14250">
      <formula>FM6&lt;&gt;""</formula>
    </cfRule>
    <cfRule type="expression" dxfId="13457" priority="14329">
      <formula>BQ6=""</formula>
    </cfRule>
  </conditionalFormatting>
  <conditionalFormatting sqref="BR6">
    <cfRule type="expression" dxfId="13456" priority="14249">
      <formula>FM6&lt;&gt;""</formula>
    </cfRule>
    <cfRule type="expression" dxfId="13455" priority="14318">
      <formula>AND(BR6:BS6="")</formula>
    </cfRule>
  </conditionalFormatting>
  <conditionalFormatting sqref="BS6">
    <cfRule type="expression" dxfId="13454" priority="14248">
      <formula>FM6&lt;&gt;""</formula>
    </cfRule>
    <cfRule type="expression" dxfId="13453" priority="14328">
      <formula>AND(BR6:BS6="")</formula>
    </cfRule>
  </conditionalFormatting>
  <conditionalFormatting sqref="BU6">
    <cfRule type="expression" dxfId="13452" priority="14323">
      <formula>AND(BT6="",BU6&lt;&gt;"")</formula>
    </cfRule>
    <cfRule type="expression" dxfId="13451" priority="14327">
      <formula>AND(BT6&lt;&gt;"",BU6="")</formula>
    </cfRule>
  </conditionalFormatting>
  <conditionalFormatting sqref="BV6">
    <cfRule type="expression" dxfId="13450" priority="14322">
      <formula>AND(BT6="",BV6&lt;&gt;"")</formula>
    </cfRule>
    <cfRule type="expression" dxfId="13449" priority="14326">
      <formula>AND(BT6&lt;&gt;"",BV6="")</formula>
    </cfRule>
  </conditionalFormatting>
  <conditionalFormatting sqref="BW6">
    <cfRule type="expression" dxfId="13448" priority="14321">
      <formula>AND(BT6="",BW6&lt;&gt;"")</formula>
    </cfRule>
    <cfRule type="expression" dxfId="13447" priority="14325">
      <formula>AND(BT6&lt;&gt;"",AND(BW6:BX6=""))</formula>
    </cfRule>
  </conditionalFormatting>
  <conditionalFormatting sqref="BX6">
    <cfRule type="expression" dxfId="13446" priority="14320">
      <formula>AND(BT6="",BX6&lt;&gt;"")</formula>
    </cfRule>
    <cfRule type="expression" dxfId="13445" priority="14324">
      <formula>AND(BT6&lt;&gt;"",AND(BW6:BX6=""))</formula>
    </cfRule>
  </conditionalFormatting>
  <conditionalFormatting sqref="BT6">
    <cfRule type="expression" dxfId="13444" priority="14319">
      <formula>AND(BT6="",OR(BU6:BX6&lt;&gt;""))</formula>
    </cfRule>
  </conditionalFormatting>
  <conditionalFormatting sqref="BY6">
    <cfRule type="expression" dxfId="13443" priority="14247">
      <formula>FM6&lt;&gt;""</formula>
    </cfRule>
    <cfRule type="expression" dxfId="13442" priority="14317">
      <formula>BY6=""</formula>
    </cfRule>
  </conditionalFormatting>
  <conditionalFormatting sqref="BZ6">
    <cfRule type="expression" dxfId="13441" priority="14246">
      <formula>FM6&lt;&gt;""</formula>
    </cfRule>
    <cfRule type="expression" dxfId="13440" priority="14316">
      <formula>BZ6=""</formula>
    </cfRule>
  </conditionalFormatting>
  <conditionalFormatting sqref="CC6">
    <cfRule type="expression" dxfId="13439" priority="14245">
      <formula>FM6&lt;&gt;""</formula>
    </cfRule>
    <cfRule type="expression" dxfId="13438" priority="14315">
      <formula>CC6=""</formula>
    </cfRule>
  </conditionalFormatting>
  <conditionalFormatting sqref="CD6">
    <cfRule type="expression" dxfId="13437" priority="14244">
      <formula>FM6&lt;&gt;""</formula>
    </cfRule>
    <cfRule type="expression" dxfId="13436" priority="14314">
      <formula>CD6=""</formula>
    </cfRule>
  </conditionalFormatting>
  <conditionalFormatting sqref="CE6">
    <cfRule type="expression" dxfId="13435" priority="14243">
      <formula>FM6&lt;&gt;""</formula>
    </cfRule>
    <cfRule type="expression" dxfId="13434" priority="14313">
      <formula>CE6=""</formula>
    </cfRule>
  </conditionalFormatting>
  <conditionalFormatting sqref="FK6">
    <cfRule type="expression" dxfId="13433" priority="14312">
      <formula>FK6=""</formula>
    </cfRule>
  </conditionalFormatting>
  <conditionalFormatting sqref="H6">
    <cfRule type="expression" dxfId="13432" priority="14293">
      <formula>FM6&lt;&gt;""</formula>
    </cfRule>
    <cfRule type="expression" dxfId="13431" priority="14309">
      <formula>H6=""</formula>
    </cfRule>
  </conditionalFormatting>
  <conditionalFormatting sqref="B6">
    <cfRule type="expression" dxfId="13430" priority="14177">
      <formula>FM6&lt;&gt;""</formula>
    </cfRule>
    <cfRule type="expression" dxfId="13429" priority="14308">
      <formula>B6=""</formula>
    </cfRule>
  </conditionalFormatting>
  <conditionalFormatting sqref="CF6">
    <cfRule type="expression" dxfId="13428" priority="14242">
      <formula>FM6&lt;&gt;""</formula>
    </cfRule>
    <cfRule type="expression" dxfId="13427" priority="14307">
      <formula>CF6=""</formula>
    </cfRule>
  </conditionalFormatting>
  <conditionalFormatting sqref="EJ6">
    <cfRule type="expression" dxfId="13426" priority="14306">
      <formula>AND(OR(EC6:EH6&lt;&gt;""),EJ6="")</formula>
    </cfRule>
  </conditionalFormatting>
  <conditionalFormatting sqref="BE6">
    <cfRule type="expression" dxfId="13425" priority="14253">
      <formula>FM6&lt;&gt;""</formula>
    </cfRule>
    <cfRule type="expression" dxfId="13424" priority="14305">
      <formula>BE6=""</formula>
    </cfRule>
  </conditionalFormatting>
  <conditionalFormatting sqref="BF6">
    <cfRule type="expression" dxfId="13423" priority="14304">
      <formula>AND(BE6="同居",AND(BF6="",BG6=""))</formula>
    </cfRule>
  </conditionalFormatting>
  <conditionalFormatting sqref="CB6">
    <cfRule type="expression" dxfId="13422" priority="14303">
      <formula>AND(CA6&lt;&gt;"",CB6="")</formula>
    </cfRule>
  </conditionalFormatting>
  <conditionalFormatting sqref="CA6">
    <cfRule type="expression" dxfId="13421" priority="14302">
      <formula>AND(CA6="",CB6&lt;&gt;"")</formula>
    </cfRule>
  </conditionalFormatting>
  <conditionalFormatting sqref="DU6">
    <cfRule type="expression" dxfId="13420" priority="14203">
      <formula>FM6&lt;&gt;""</formula>
    </cfRule>
    <cfRule type="expression" dxfId="13419" priority="14299">
      <formula>AND(DU6&lt;&gt;"",DT6="")</formula>
    </cfRule>
    <cfRule type="expression" dxfId="13418" priority="14300">
      <formula>AND(DT6&lt;&gt;"自立",DU6="")</formula>
    </cfRule>
    <cfRule type="expression" dxfId="13417" priority="14301">
      <formula>AND(DT6="自立",DU6&lt;&gt;"")</formula>
    </cfRule>
  </conditionalFormatting>
  <conditionalFormatting sqref="DW6">
    <cfRule type="expression" dxfId="13416" priority="14201">
      <formula>FM6&lt;&gt;""</formula>
    </cfRule>
    <cfRule type="expression" dxfId="13415" priority="14296">
      <formula>AND(DW6&lt;&gt;"",DV6="")</formula>
    </cfRule>
    <cfRule type="expression" dxfId="13414" priority="14297">
      <formula>AND(DV6="自立",DW6&lt;&gt;"")</formula>
    </cfRule>
    <cfRule type="expression" dxfId="13413" priority="14298">
      <formula>AND(DV6&lt;&gt;"自立",DW6="")</formula>
    </cfRule>
  </conditionalFormatting>
  <conditionalFormatting sqref="I6:J6">
    <cfRule type="expression" dxfId="13412" priority="14295">
      <formula>I6=""</formula>
    </cfRule>
  </conditionalFormatting>
  <conditionalFormatting sqref="P6">
    <cfRule type="expression" dxfId="13411" priority="14289">
      <formula>FM6&lt;&gt;""</formula>
    </cfRule>
    <cfRule type="expression" dxfId="13410" priority="14294">
      <formula>P6=""</formula>
    </cfRule>
  </conditionalFormatting>
  <conditionalFormatting sqref="FN6">
    <cfRule type="expression" dxfId="13409" priority="14172">
      <formula>AND(FN6="",AND(Q6:FJ6=""))</formula>
    </cfRule>
    <cfRule type="expression" dxfId="13408" priority="14173">
      <formula>AND(FN6&lt;&gt;"",OR(Q6:FJ6&lt;&gt;""))</formula>
    </cfRule>
  </conditionalFormatting>
  <conditionalFormatting sqref="FM6">
    <cfRule type="expression" dxfId="13407" priority="14174">
      <formula>AND(FM6="",AND(Q6:FJ6=""))</formula>
    </cfRule>
    <cfRule type="expression" dxfId="13406" priority="14176">
      <formula>AND(FM6&lt;&gt;"",OR(Q6:FJ6&lt;&gt;""))</formula>
    </cfRule>
  </conditionalFormatting>
  <conditionalFormatting sqref="FL6">
    <cfRule type="expression" dxfId="13405" priority="14175">
      <formula>FL6=""</formula>
    </cfRule>
  </conditionalFormatting>
  <conditionalFormatting sqref="C7">
    <cfRule type="expression" dxfId="13404" priority="14171">
      <formula>C7=""</formula>
    </cfRule>
  </conditionalFormatting>
  <conditionalFormatting sqref="D7">
    <cfRule type="expression" dxfId="13403" priority="14170">
      <formula>D7=""</formula>
    </cfRule>
  </conditionalFormatting>
  <conditionalFormatting sqref="E7">
    <cfRule type="expression" dxfId="13402" priority="14169">
      <formula>E7=""</formula>
    </cfRule>
  </conditionalFormatting>
  <conditionalFormatting sqref="G7">
    <cfRule type="expression" dxfId="13401" priority="14168">
      <formula>G7=""</formula>
    </cfRule>
  </conditionalFormatting>
  <conditionalFormatting sqref="K7">
    <cfRule type="expression" dxfId="13400" priority="13909">
      <formula>FM7&lt;&gt;""</formula>
    </cfRule>
    <cfRule type="expression" dxfId="13399" priority="14167">
      <formula>AND(K7="",L7="")</formula>
    </cfRule>
  </conditionalFormatting>
  <conditionalFormatting sqref="L7">
    <cfRule type="expression" dxfId="13398" priority="13908">
      <formula>FM7&lt;&gt;""</formula>
    </cfRule>
    <cfRule type="expression" dxfId="13397" priority="14166">
      <formula>AND(K7="",L7="")</formula>
    </cfRule>
  </conditionalFormatting>
  <conditionalFormatting sqref="O7">
    <cfRule type="expression" dxfId="13396" priority="13907">
      <formula>FM7&lt;&gt;""</formula>
    </cfRule>
    <cfRule type="expression" dxfId="13395" priority="14165">
      <formula>O7=""</formula>
    </cfRule>
  </conditionalFormatting>
  <conditionalFormatting sqref="Q7">
    <cfRule type="expression" dxfId="13394" priority="13905">
      <formula>FM7&lt;&gt;""</formula>
    </cfRule>
    <cfRule type="expression" dxfId="13393" priority="14163">
      <formula>AND(Q7&lt;&gt;"",OR(R7:AD7&lt;&gt;""))</formula>
    </cfRule>
    <cfRule type="expression" dxfId="13392" priority="14164">
      <formula>AND(Q7="",AND(R7:AD7=""))</formula>
    </cfRule>
  </conditionalFormatting>
  <conditionalFormatting sqref="R7">
    <cfRule type="expression" dxfId="13391" priority="13904">
      <formula>FM7&lt;&gt;""</formula>
    </cfRule>
    <cfRule type="expression" dxfId="13390" priority="14161">
      <formula>AND(Q7&lt;&gt;"",OR(R7:AD7&lt;&gt;""))</formula>
    </cfRule>
    <cfRule type="expression" dxfId="13389" priority="14162">
      <formula>AND(Q7="",AND(R7:AD7=""))</formula>
    </cfRule>
  </conditionalFormatting>
  <conditionalFormatting sqref="S7">
    <cfRule type="expression" dxfId="13388" priority="13903">
      <formula>FM7&lt;&gt;""</formula>
    </cfRule>
    <cfRule type="expression" dxfId="13387" priority="14159">
      <formula>AND(Q7&lt;&gt;"",OR(R7:AD7&lt;&gt;""))</formula>
    </cfRule>
    <cfRule type="expression" dxfId="13386" priority="14160">
      <formula>AND(Q7="",AND(R7:AD7=""))</formula>
    </cfRule>
  </conditionalFormatting>
  <conditionalFormatting sqref="T7">
    <cfRule type="expression" dxfId="13385" priority="13902">
      <formula>FM7&lt;&gt;""</formula>
    </cfRule>
    <cfRule type="expression" dxfId="13384" priority="14147">
      <formula>AND(Q7&lt;&gt;"",OR(R7:AD7&lt;&gt;""))</formula>
    </cfRule>
    <cfRule type="expression" dxfId="13383" priority="14158">
      <formula>AND(Q7="",AND(R7:AD7=""))</formula>
    </cfRule>
  </conditionalFormatting>
  <conditionalFormatting sqref="U7">
    <cfRule type="expression" dxfId="13382" priority="13901">
      <formula>FM7&lt;&gt;""</formula>
    </cfRule>
    <cfRule type="expression" dxfId="13381" priority="14146">
      <formula>AND(Q7&lt;&gt;"",OR(R7:AD7&lt;&gt;""))</formula>
    </cfRule>
    <cfRule type="expression" dxfId="13380" priority="14157">
      <formula>AND(Q7="",AND(R7:AD7=""))</formula>
    </cfRule>
  </conditionalFormatting>
  <conditionalFormatting sqref="V7">
    <cfRule type="expression" dxfId="13379" priority="13900">
      <formula>FM7&lt;&gt;""</formula>
    </cfRule>
    <cfRule type="expression" dxfId="13378" priority="14145">
      <formula>AND(Q7&lt;&gt;"",OR(R7:AD7&lt;&gt;""))</formula>
    </cfRule>
    <cfRule type="expression" dxfId="13377" priority="14156">
      <formula>AND(Q7="",AND(R7:AD7=""))</formula>
    </cfRule>
  </conditionalFormatting>
  <conditionalFormatting sqref="W7">
    <cfRule type="expression" dxfId="13376" priority="13899">
      <formula>FM7&lt;&gt;""</formula>
    </cfRule>
    <cfRule type="expression" dxfId="13375" priority="14144">
      <formula>AND(Q7&lt;&gt;"",OR(R7:AD7&lt;&gt;""))</formula>
    </cfRule>
    <cfRule type="expression" dxfId="13374" priority="14155">
      <formula>AND(Q7="",AND(R7:AD7=""))</formula>
    </cfRule>
  </conditionalFormatting>
  <conditionalFormatting sqref="X7">
    <cfRule type="expression" dxfId="13373" priority="13898">
      <formula>FM7&lt;&gt;""</formula>
    </cfRule>
    <cfRule type="expression" dxfId="13372" priority="14143">
      <formula>AND(Q7&lt;&gt;"",OR(R7:AD7&lt;&gt;""))</formula>
    </cfRule>
    <cfRule type="expression" dxfId="13371" priority="14154">
      <formula>AND(Q7="",AND(R7:AD7=""))</formula>
    </cfRule>
  </conditionalFormatting>
  <conditionalFormatting sqref="Y7">
    <cfRule type="expression" dxfId="13370" priority="13897">
      <formula>FM7&lt;&gt;""</formula>
    </cfRule>
    <cfRule type="expression" dxfId="13369" priority="14142">
      <formula>AND(Q7&lt;&gt;"",OR(R7:AD7&lt;&gt;""))</formula>
    </cfRule>
    <cfRule type="expression" dxfId="13368" priority="14153">
      <formula>AND(Q7="",AND(R7:AD7=""))</formula>
    </cfRule>
  </conditionalFormatting>
  <conditionalFormatting sqref="Z7">
    <cfRule type="expression" dxfId="13367" priority="13896">
      <formula>FM7&lt;&gt;""</formula>
    </cfRule>
    <cfRule type="expression" dxfId="13366" priority="14141">
      <formula>AND(Q7&lt;&gt;"",OR(R7:AD7&lt;&gt;""))</formula>
    </cfRule>
    <cfRule type="expression" dxfId="13365" priority="14152">
      <formula>AND(Q7="",AND(R7:AD7=""))</formula>
    </cfRule>
  </conditionalFormatting>
  <conditionalFormatting sqref="AA7">
    <cfRule type="expression" dxfId="13364" priority="13895">
      <formula>FM7&lt;&gt;""</formula>
    </cfRule>
    <cfRule type="expression" dxfId="13363" priority="14140">
      <formula>AND(Q7&lt;&gt;"",OR(R7:AD7&lt;&gt;""))</formula>
    </cfRule>
    <cfRule type="expression" dxfId="13362" priority="14151">
      <formula>AND(Q7="",AND(R7:AD7=""))</formula>
    </cfRule>
  </conditionalFormatting>
  <conditionalFormatting sqref="AB7">
    <cfRule type="expression" dxfId="13361" priority="13894">
      <formula>FM7&lt;&gt;""</formula>
    </cfRule>
    <cfRule type="expression" dxfId="13360" priority="14139">
      <formula>AND(Q7&lt;&gt;"",OR(R7:AD7&lt;&gt;""))</formula>
    </cfRule>
    <cfRule type="expression" dxfId="13359" priority="14150">
      <formula>AND(Q7="",AND(R7:AD7=""))</formula>
    </cfRule>
  </conditionalFormatting>
  <conditionalFormatting sqref="AC7">
    <cfRule type="expression" dxfId="13358" priority="13893">
      <formula>FM7&lt;&gt;""</formula>
    </cfRule>
    <cfRule type="expression" dxfId="13357" priority="14138">
      <formula>AND(Q7&lt;&gt;"",OR(R7:AD7&lt;&gt;""))</formula>
    </cfRule>
    <cfRule type="expression" dxfId="13356" priority="14149">
      <formula>AND(Q7="",AND(R7:AD7=""))</formula>
    </cfRule>
  </conditionalFormatting>
  <conditionalFormatting sqref="AD7">
    <cfRule type="expression" dxfId="13355" priority="13892">
      <formula>FM7&lt;&gt;""</formula>
    </cfRule>
    <cfRule type="expression" dxfId="13354" priority="14137">
      <formula>AND(Q7&lt;&gt;"",OR(R7:AD7&lt;&gt;""))</formula>
    </cfRule>
    <cfRule type="expression" dxfId="13353" priority="14148">
      <formula>AND(Q7="",AND(R7:AD7=""))</formula>
    </cfRule>
  </conditionalFormatting>
  <conditionalFormatting sqref="AE7">
    <cfRule type="expression" dxfId="13352" priority="13891">
      <formula>FM7&lt;&gt;""</formula>
    </cfRule>
    <cfRule type="expression" dxfId="13351" priority="14134">
      <formula>AND(AE7="無",OR(AF7:AI7&lt;&gt;""))</formula>
    </cfRule>
    <cfRule type="expression" dxfId="13350" priority="14135">
      <formula>AND(AE7="有",AND(AF7:AI7=""))</formula>
    </cfRule>
    <cfRule type="expression" dxfId="13349" priority="14136">
      <formula>AE7=""</formula>
    </cfRule>
  </conditionalFormatting>
  <conditionalFormatting sqref="AF7">
    <cfRule type="expression" dxfId="13348" priority="14129">
      <formula>AND(AE7="無",OR(AF7:AI7&lt;&gt;""))</formula>
    </cfRule>
    <cfRule type="expression" dxfId="13347" priority="14133">
      <formula>AND(AE7="有",AND(AF7:AI7=""))</formula>
    </cfRule>
  </conditionalFormatting>
  <conditionalFormatting sqref="AG7">
    <cfRule type="expression" dxfId="13346" priority="14128">
      <formula>AND(AE7="無",OR(AF7:AI7&lt;&gt;""))</formula>
    </cfRule>
    <cfRule type="expression" dxfId="13345" priority="14132">
      <formula>AND(AE7="有",AND(AF7:AI7=""))</formula>
    </cfRule>
  </conditionalFormatting>
  <conditionalFormatting sqref="AH7">
    <cfRule type="expression" dxfId="13344" priority="14127">
      <formula>AND(AE7="無",OR(AF7:AI7&lt;&gt;""))</formula>
    </cfRule>
    <cfRule type="expression" dxfId="13343" priority="14131">
      <formula>AND(AE7="有",AND(AF7:AI7=""))</formula>
    </cfRule>
  </conditionalFormatting>
  <conditionalFormatting sqref="AI7">
    <cfRule type="expression" dxfId="13342" priority="14126">
      <formula>AND(AE7="無",OR(AF7:AI7&lt;&gt;""))</formula>
    </cfRule>
    <cfRule type="expression" dxfId="13341" priority="14130">
      <formula>AND(AE7="有",AND(AF7:AI7=""))</formula>
    </cfRule>
  </conditionalFormatting>
  <conditionalFormatting sqref="AJ7">
    <cfRule type="expression" dxfId="13340" priority="13890">
      <formula>FM7&lt;&gt;""</formula>
    </cfRule>
    <cfRule type="expression" dxfId="13339" priority="14125">
      <formula>AJ7=""</formula>
    </cfRule>
  </conditionalFormatting>
  <conditionalFormatting sqref="AK7">
    <cfRule type="expression" dxfId="13338" priority="13889">
      <formula>FM7&lt;&gt;""</formula>
    </cfRule>
    <cfRule type="expression" dxfId="13337" priority="14124">
      <formula>AK7=""</formula>
    </cfRule>
  </conditionalFormatting>
  <conditionalFormatting sqref="AL7">
    <cfRule type="expression" dxfId="13336" priority="13888">
      <formula>FM7&lt;&gt;""</formula>
    </cfRule>
    <cfRule type="expression" dxfId="13335" priority="14123">
      <formula>AL7=""</formula>
    </cfRule>
  </conditionalFormatting>
  <conditionalFormatting sqref="AM7">
    <cfRule type="expression" dxfId="13334" priority="13887">
      <formula>FM7&lt;&gt;""</formula>
    </cfRule>
    <cfRule type="expression" dxfId="13333" priority="14122">
      <formula>AM7=""</formula>
    </cfRule>
  </conditionalFormatting>
  <conditionalFormatting sqref="AN7">
    <cfRule type="expression" dxfId="13332" priority="13886">
      <formula>FM7&lt;&gt;""</formula>
    </cfRule>
    <cfRule type="expression" dxfId="13331" priority="14117">
      <formula>AND(AN7="なし",AO7&lt;&gt;"")</formula>
    </cfRule>
    <cfRule type="expression" dxfId="13330" priority="14118">
      <formula>AND(AN7="あり",AO7="")</formula>
    </cfRule>
    <cfRule type="expression" dxfId="13329" priority="14121">
      <formula>AN7=""</formula>
    </cfRule>
  </conditionalFormatting>
  <conditionalFormatting sqref="AO7">
    <cfRule type="expression" dxfId="13328" priority="14119">
      <formula>AND(AN7="なし",AO7&lt;&gt;"")</formula>
    </cfRule>
    <cfRule type="expression" dxfId="13327" priority="14120">
      <formula>AND(AN7="あり",AO7="")</formula>
    </cfRule>
  </conditionalFormatting>
  <conditionalFormatting sqref="AP7">
    <cfRule type="expression" dxfId="13326" priority="13885">
      <formula>FM7&lt;&gt;""</formula>
    </cfRule>
    <cfRule type="expression" dxfId="13325" priority="14115">
      <formula>AND(AP7&lt;&gt;"",OR(AQ7:BD7&lt;&gt;""))</formula>
    </cfRule>
    <cfRule type="expression" dxfId="13324" priority="14116">
      <formula>AND(AP7="",AND(AQ7:BD7=""))</formula>
    </cfRule>
  </conditionalFormatting>
  <conditionalFormatting sqref="AQ7">
    <cfRule type="expression" dxfId="13323" priority="13884">
      <formula>FM7&lt;&gt;""</formula>
    </cfRule>
    <cfRule type="expression" dxfId="13322" priority="14113">
      <formula>AND(AP7&lt;&gt;"",OR(AQ7:BD7&lt;&gt;""))</formula>
    </cfRule>
    <cfRule type="expression" dxfId="13321" priority="14114">
      <formula>AND(AP7="",AND(AQ7:BD7=""))</formula>
    </cfRule>
  </conditionalFormatting>
  <conditionalFormatting sqref="AR7">
    <cfRule type="expression" dxfId="13320" priority="13883">
      <formula>FM7&lt;&gt;""</formula>
    </cfRule>
    <cfRule type="expression" dxfId="13319" priority="14111">
      <formula>AND(AP7&lt;&gt;"",OR(AQ7:BD7&lt;&gt;""))</formula>
    </cfRule>
    <cfRule type="expression" dxfId="13318" priority="14112">
      <formula>AND(AP7="",AND(AQ7:BD7=""))</formula>
    </cfRule>
  </conditionalFormatting>
  <conditionalFormatting sqref="AS7">
    <cfRule type="expression" dxfId="13317" priority="13882">
      <formula>FM7&lt;&gt;""</formula>
    </cfRule>
    <cfRule type="expression" dxfId="13316" priority="14109">
      <formula>AND(AP7&lt;&gt;"",OR(AQ7:BD7&lt;&gt;""))</formula>
    </cfRule>
    <cfRule type="expression" dxfId="13315" priority="14110">
      <formula>AND(AP7="",AND(AQ7:BD7=""))</formula>
    </cfRule>
  </conditionalFormatting>
  <conditionalFormatting sqref="AT7">
    <cfRule type="expression" dxfId="13314" priority="13881">
      <formula>FM7&lt;&gt;""</formula>
    </cfRule>
    <cfRule type="expression" dxfId="13313" priority="14107">
      <formula>AND(AP7&lt;&gt;"",OR(AQ7:BD7&lt;&gt;""))</formula>
    </cfRule>
    <cfRule type="expression" dxfId="13312" priority="14108">
      <formula>AND(AP7="",AND(AQ7:BD7=""))</formula>
    </cfRule>
  </conditionalFormatting>
  <conditionalFormatting sqref="AU7">
    <cfRule type="expression" dxfId="13311" priority="13880">
      <formula>FM7&lt;&gt;""</formula>
    </cfRule>
    <cfRule type="expression" dxfId="13310" priority="14105">
      <formula>AND(AP7&lt;&gt;"",OR(AQ7:BD7&lt;&gt;""))</formula>
    </cfRule>
    <cfRule type="expression" dxfId="13309" priority="14106">
      <formula>AND(AP7="",AND(AQ7:BD7=""))</formula>
    </cfRule>
  </conditionalFormatting>
  <conditionalFormatting sqref="AV7">
    <cfRule type="expression" dxfId="13308" priority="13879">
      <formula>FM7&lt;&gt;""</formula>
    </cfRule>
    <cfRule type="expression" dxfId="13307" priority="14103">
      <formula>AND(AP7&lt;&gt;"",OR(AQ7:BD7&lt;&gt;""))</formula>
    </cfRule>
    <cfRule type="expression" dxfId="13306" priority="14104">
      <formula>AND(AP7="",AND(AQ7:BD7=""))</formula>
    </cfRule>
  </conditionalFormatting>
  <conditionalFormatting sqref="AW7">
    <cfRule type="expression" dxfId="13305" priority="13878">
      <formula>FM7&lt;&gt;""</formula>
    </cfRule>
    <cfRule type="expression" dxfId="13304" priority="14101">
      <formula>AND(AP7&lt;&gt;"",OR(AQ7:BD7&lt;&gt;""))</formula>
    </cfRule>
    <cfRule type="expression" dxfId="13303" priority="14102">
      <formula>AND(AP7="",AND(AQ7:BD7=""))</formula>
    </cfRule>
  </conditionalFormatting>
  <conditionalFormatting sqref="AX7">
    <cfRule type="expression" dxfId="13302" priority="13877">
      <formula>FM7&lt;&gt;""</formula>
    </cfRule>
    <cfRule type="expression" dxfId="13301" priority="14099">
      <formula>AND(AP7&lt;&gt;"",OR(AQ7:BD7&lt;&gt;""))</formula>
    </cfRule>
    <cfRule type="expression" dxfId="13300" priority="14100">
      <formula>AND(AP7="",AND(AQ7:BD7=""))</formula>
    </cfRule>
  </conditionalFormatting>
  <conditionalFormatting sqref="AY7">
    <cfRule type="expression" dxfId="13299" priority="13876">
      <formula>FM7&lt;&gt;""</formula>
    </cfRule>
    <cfRule type="expression" dxfId="13298" priority="14097">
      <formula>AND(AP7&lt;&gt;"",OR(AQ7:BD7&lt;&gt;""))</formula>
    </cfRule>
    <cfRule type="expression" dxfId="13297" priority="14098">
      <formula>AND(AP7="",AND(AQ7:BD7=""))</formula>
    </cfRule>
  </conditionalFormatting>
  <conditionalFormatting sqref="AZ7">
    <cfRule type="expression" dxfId="13296" priority="13875">
      <formula>FM7&lt;&gt;""</formula>
    </cfRule>
    <cfRule type="expression" dxfId="13295" priority="14095">
      <formula>AND(AP7&lt;&gt;"",OR(AQ7:BD7&lt;&gt;""))</formula>
    </cfRule>
    <cfRule type="expression" dxfId="13294" priority="14096">
      <formula>AND(AP7="",AND(AQ7:BD7=""))</formula>
    </cfRule>
  </conditionalFormatting>
  <conditionalFormatting sqref="BA7">
    <cfRule type="expression" dxfId="13293" priority="13874">
      <formula>FM7&lt;&gt;""</formula>
    </cfRule>
    <cfRule type="expression" dxfId="13292" priority="14093">
      <formula>AND(AP7&lt;&gt;"",OR(AQ7:BD7&lt;&gt;""))</formula>
    </cfRule>
    <cfRule type="expression" dxfId="13291" priority="14094">
      <formula>AND(AP7="",AND(AQ7:BD7=""))</formula>
    </cfRule>
  </conditionalFormatting>
  <conditionalFormatting sqref="BB7">
    <cfRule type="expression" dxfId="13290" priority="13873">
      <formula>FM7&lt;&gt;""</formula>
    </cfRule>
    <cfRule type="expression" dxfId="13289" priority="14091">
      <formula>AND(AP7&lt;&gt;"",OR(AQ7:BD7&lt;&gt;""))</formula>
    </cfRule>
    <cfRule type="expression" dxfId="13288" priority="14092">
      <formula>AND(AP7="",AND(AQ7:BD7=""))</formula>
    </cfRule>
  </conditionalFormatting>
  <conditionalFormatting sqref="BC7">
    <cfRule type="expression" dxfId="13287" priority="13872">
      <formula>FM7&lt;&gt;""</formula>
    </cfRule>
    <cfRule type="expression" dxfId="13286" priority="14089">
      <formula>AND(AP7&lt;&gt;"",OR(AQ7:BD7&lt;&gt;""))</formula>
    </cfRule>
    <cfRule type="expression" dxfId="13285" priority="14090">
      <formula>AND(AP7="",AND(AQ7:BD7=""))</formula>
    </cfRule>
  </conditionalFormatting>
  <conditionalFormatting sqref="BD7">
    <cfRule type="expression" dxfId="13284" priority="13871">
      <formula>FM7&lt;&gt;""</formula>
    </cfRule>
    <cfRule type="expression" dxfId="13283" priority="14087">
      <formula>AND(AP7&lt;&gt;"",OR(AQ7:BD7&lt;&gt;""))</formula>
    </cfRule>
    <cfRule type="expression" dxfId="13282" priority="14088">
      <formula>AND(AP7="",AND(AQ7:BD7=""))</formula>
    </cfRule>
  </conditionalFormatting>
  <conditionalFormatting sqref="BG7">
    <cfRule type="expression" dxfId="13281" priority="13928">
      <formula>AND(BE7="独居",BG7&gt;=1)</formula>
    </cfRule>
    <cfRule type="expression" dxfId="13280" priority="14085">
      <formula>AND(BE7="同居",AND(BN7="",BG7&lt;&gt;COUNTA(BI7:BM7)))</formula>
    </cfRule>
    <cfRule type="expression" dxfId="13279" priority="14086">
      <formula>AND(BE7="同居",OR(BG7="",BG7=0))</formula>
    </cfRule>
  </conditionalFormatting>
  <conditionalFormatting sqref="BH7">
    <cfRule type="expression" dxfId="13278" priority="14083">
      <formula>AND(BE7="独居",BH7&gt;=1)</formula>
    </cfRule>
    <cfRule type="expression" dxfId="13277" priority="14084">
      <formula>AND(BE7="同居",OR(BH7="",BH7&gt;BG7))</formula>
    </cfRule>
  </conditionalFormatting>
  <conditionalFormatting sqref="BI7">
    <cfRule type="expression" dxfId="13276" priority="14076">
      <formula>AND(BE7="独居",OR(BI7:BN7&lt;&gt;""))</formula>
    </cfRule>
    <cfRule type="expression" dxfId="13275" priority="14082">
      <formula>AND(BE7="同居",AND(BN7="",BG7&lt;&gt;COUNTA(BI7:BM7)))</formula>
    </cfRule>
  </conditionalFormatting>
  <conditionalFormatting sqref="BJ7">
    <cfRule type="expression" dxfId="13274" priority="14075">
      <formula>AND(BE7="独居",OR(BI7:BN7&lt;&gt;""))</formula>
    </cfRule>
    <cfRule type="expression" dxfId="13273" priority="14081">
      <formula>AND(BE7="同居",AND(BN7="",BG7&lt;&gt;COUNTA(BI7:BM7)))</formula>
    </cfRule>
  </conditionalFormatting>
  <conditionalFormatting sqref="BK7">
    <cfRule type="expression" dxfId="13272" priority="14074">
      <formula>AND(BE7="独居",OR(BI7:BN7&lt;&gt;""))</formula>
    </cfRule>
    <cfRule type="expression" dxfId="13271" priority="14080">
      <formula>AND(BE7="同居",AND(BN7="",BG7&lt;&gt;COUNTA(BI7:BM7)))</formula>
    </cfRule>
  </conditionalFormatting>
  <conditionalFormatting sqref="BL7">
    <cfRule type="expression" dxfId="13270" priority="14073">
      <formula>AND(BE7="独居",OR(BI7:BN7&lt;&gt;""))</formula>
    </cfRule>
    <cfRule type="expression" dxfId="13269" priority="14079">
      <formula>AND(BE7="同居",AND(BN7="",BG7&lt;&gt;COUNTA(BI7:BM7)))</formula>
    </cfRule>
  </conditionalFormatting>
  <conditionalFormatting sqref="BM7">
    <cfRule type="expression" dxfId="13268" priority="14072">
      <formula>AND(BE7="独居",OR(BI7:BN7&lt;&gt;""))</formula>
    </cfRule>
    <cfRule type="expression" dxfId="13267" priority="14078">
      <formula>AND(BE7="同居",AND(BN7="",BG7&lt;&gt;COUNTA(BI7:BM7)))</formula>
    </cfRule>
  </conditionalFormatting>
  <conditionalFormatting sqref="BN7">
    <cfRule type="expression" dxfId="13266" priority="14071">
      <formula>AND(BE7="独居",OR(BI7:BN7&lt;&gt;""))</formula>
    </cfRule>
    <cfRule type="expression" dxfId="13265" priority="14077">
      <formula>AND(BE7="同居",AND(BN7="",BG7&lt;&gt;COUNTA(BI7:BM7)))</formula>
    </cfRule>
  </conditionalFormatting>
  <conditionalFormatting sqref="CG7">
    <cfRule type="expression" dxfId="13264" priority="13858">
      <formula>FM7&lt;&gt;""</formula>
    </cfRule>
    <cfRule type="expression" dxfId="13263" priority="14070">
      <formula>CG7=""</formula>
    </cfRule>
  </conditionalFormatting>
  <conditionalFormatting sqref="CH7">
    <cfRule type="expression" dxfId="13262" priority="13857">
      <formula>FM7&lt;&gt;""</formula>
    </cfRule>
    <cfRule type="expression" dxfId="13261" priority="14069">
      <formula>CH7=""</formula>
    </cfRule>
  </conditionalFormatting>
  <conditionalFormatting sqref="CI7">
    <cfRule type="expression" dxfId="13260" priority="13856">
      <formula>FM7&lt;&gt;""</formula>
    </cfRule>
    <cfRule type="expression" dxfId="13259" priority="14068">
      <formula>CI7=""</formula>
    </cfRule>
  </conditionalFormatting>
  <conditionalFormatting sqref="CJ7">
    <cfRule type="expression" dxfId="13258" priority="13855">
      <formula>FM7&lt;&gt;""</formula>
    </cfRule>
    <cfRule type="expression" dxfId="13257" priority="14067">
      <formula>CJ7=""</formula>
    </cfRule>
  </conditionalFormatting>
  <conditionalFormatting sqref="CK7">
    <cfRule type="expression" dxfId="13256" priority="13854">
      <formula>FM7&lt;&gt;""</formula>
    </cfRule>
    <cfRule type="expression" dxfId="13255" priority="14066">
      <formula>CK7=""</formula>
    </cfRule>
  </conditionalFormatting>
  <conditionalFormatting sqref="CL7">
    <cfRule type="expression" dxfId="13254" priority="13853">
      <formula>FM7&lt;&gt;""</formula>
    </cfRule>
    <cfRule type="expression" dxfId="13253" priority="14065">
      <formula>CL7=""</formula>
    </cfRule>
  </conditionalFormatting>
  <conditionalFormatting sqref="CM7">
    <cfRule type="expression" dxfId="13252" priority="13852">
      <formula>FM7&lt;&gt;""</formula>
    </cfRule>
    <cfRule type="expression" dxfId="13251" priority="14064">
      <formula>CM7=""</formula>
    </cfRule>
  </conditionalFormatting>
  <conditionalFormatting sqref="CN7">
    <cfRule type="expression" dxfId="13250" priority="13851">
      <formula>FM7&lt;&gt;""</formula>
    </cfRule>
    <cfRule type="expression" dxfId="13249" priority="14063">
      <formula>CN7=""</formula>
    </cfRule>
  </conditionalFormatting>
  <conditionalFormatting sqref="CO7">
    <cfRule type="expression" dxfId="13248" priority="13927">
      <formula>AND(CN7=0,CO7&lt;&gt;"")</formula>
    </cfRule>
    <cfRule type="expression" dxfId="13247" priority="14062">
      <formula>AND(CN7&gt;0,CO7="")</formula>
    </cfRule>
  </conditionalFormatting>
  <conditionalFormatting sqref="CP7">
    <cfRule type="expression" dxfId="13246" priority="13850">
      <formula>FM7&lt;&gt;""</formula>
    </cfRule>
    <cfRule type="expression" dxfId="13245" priority="14060">
      <formula>AND(CP7&lt;&gt;"",OR(CQ7:CT7&lt;&gt;""))</formula>
    </cfRule>
    <cfRule type="expression" dxfId="13244" priority="14061">
      <formula>AND(CP7="",AND(CQ7:CT7=""))</formula>
    </cfRule>
  </conditionalFormatting>
  <conditionalFormatting sqref="CQ7">
    <cfRule type="expression" dxfId="13243" priority="13849">
      <formula>FM7&lt;&gt;""</formula>
    </cfRule>
    <cfRule type="expression" dxfId="13242" priority="14058">
      <formula>AND(CP7&lt;&gt;"",OR(CQ7:CT7&lt;&gt;""))</formula>
    </cfRule>
    <cfRule type="expression" dxfId="13241" priority="14059">
      <formula>AND(CP7="",AND(CQ7:CT7=""))</formula>
    </cfRule>
  </conditionalFormatting>
  <conditionalFormatting sqref="CR7">
    <cfRule type="expression" dxfId="13240" priority="13848">
      <formula>FM7&lt;&gt;""</formula>
    </cfRule>
    <cfRule type="expression" dxfId="13239" priority="14056">
      <formula>AND(CP7&lt;&gt;"",OR(CQ7:CT7&lt;&gt;""))</formula>
    </cfRule>
    <cfRule type="expression" dxfId="13238" priority="14057">
      <formula>AND(CP7="",AND(CQ7:CT7=""))</formula>
    </cfRule>
  </conditionalFormatting>
  <conditionalFormatting sqref="CS7">
    <cfRule type="expression" dxfId="13237" priority="13847">
      <formula>FM7&lt;&gt;""</formula>
    </cfRule>
    <cfRule type="expression" dxfId="13236" priority="14054">
      <formula>AND(CP7&lt;&gt;"",OR(CQ7:CT7&lt;&gt;""))</formula>
    </cfRule>
    <cfRule type="expression" dxfId="13235" priority="14055">
      <formula>AND(CP7="",AND(CQ7:CT7=""))</formula>
    </cfRule>
  </conditionalFormatting>
  <conditionalFormatting sqref="CT7">
    <cfRule type="expression" dxfId="13234" priority="13846">
      <formula>FM7&lt;&gt;""</formula>
    </cfRule>
    <cfRule type="expression" dxfId="13233" priority="14052">
      <formula>AND(CP7&lt;&gt;"",OR(CQ7:CT7&lt;&gt;""))</formula>
    </cfRule>
    <cfRule type="expression" dxfId="13232" priority="14053">
      <formula>AND(CP7="",AND(CQ7:CT7=""))</formula>
    </cfRule>
  </conditionalFormatting>
  <conditionalFormatting sqref="CU7">
    <cfRule type="expression" dxfId="13231" priority="13845">
      <formula>FM7&lt;&gt;""</formula>
    </cfRule>
    <cfRule type="expression" dxfId="13230" priority="14051">
      <formula>CU7=""</formula>
    </cfRule>
  </conditionalFormatting>
  <conditionalFormatting sqref="CV7">
    <cfRule type="expression" dxfId="13229" priority="13844">
      <formula>FM7&lt;&gt;""</formula>
    </cfRule>
    <cfRule type="expression" dxfId="13228" priority="14050">
      <formula>CV7=""</formula>
    </cfRule>
  </conditionalFormatting>
  <conditionalFormatting sqref="CW7">
    <cfRule type="expression" dxfId="13227" priority="13843">
      <formula>FM7&lt;&gt;""</formula>
    </cfRule>
    <cfRule type="expression" dxfId="13226" priority="14048">
      <formula>AND(CW7&lt;&gt;"",OR(CX7:DI7&lt;&gt;""))</formula>
    </cfRule>
    <cfRule type="expression" dxfId="13225" priority="14049">
      <formula>AND(CW7="",AND(CX7:DI7=""))</formula>
    </cfRule>
  </conditionalFormatting>
  <conditionalFormatting sqref="CX7">
    <cfRule type="expression" dxfId="13224" priority="13842">
      <formula>FM7&lt;&gt;""</formula>
    </cfRule>
    <cfRule type="expression" dxfId="13223" priority="14022">
      <formula>AND(CY7&lt;&gt;"",CX7="")</formula>
    </cfRule>
    <cfRule type="expression" dxfId="13222" priority="14046">
      <formula>AND(CW7&lt;&gt;"",OR(CX7:DI7&lt;&gt;""))</formula>
    </cfRule>
    <cfRule type="expression" dxfId="13221" priority="14047">
      <formula>AND(CW7="",AND(CX7:DI7=""))</formula>
    </cfRule>
  </conditionalFormatting>
  <conditionalFormatting sqref="CY7">
    <cfRule type="expression" dxfId="13220" priority="13841">
      <formula>FM7&lt;&gt;""</formula>
    </cfRule>
    <cfRule type="expression" dxfId="13219" priority="14023">
      <formula>AND(CX7&lt;&gt;"",CY7="")</formula>
    </cfRule>
    <cfRule type="expression" dxfId="13218" priority="14044">
      <formula>AND(CW7&lt;&gt;"",OR(CX7:DI7&lt;&gt;""))</formula>
    </cfRule>
    <cfRule type="expression" dxfId="13217" priority="14045">
      <formula>AND(CW7="",AND(CX7:DI7=""))</formula>
    </cfRule>
  </conditionalFormatting>
  <conditionalFormatting sqref="CZ7">
    <cfRule type="expression" dxfId="13216" priority="13840">
      <formula>FM7&lt;&gt;""</formula>
    </cfRule>
    <cfRule type="expression" dxfId="13215" priority="14042">
      <formula>AND(CW7&lt;&gt;"",OR(CX7:DI7&lt;&gt;""))</formula>
    </cfRule>
    <cfRule type="expression" dxfId="13214" priority="14043">
      <formula>AND(CW7="",AND(CX7:DI7=""))</formula>
    </cfRule>
  </conditionalFormatting>
  <conditionalFormatting sqref="DA7">
    <cfRule type="expression" dxfId="13213" priority="13839">
      <formula>FM7&lt;&gt;""</formula>
    </cfRule>
    <cfRule type="expression" dxfId="13212" priority="14020">
      <formula>AND(DB7&lt;&gt;"",DA7="")</formula>
    </cfRule>
    <cfRule type="expression" dxfId="13211" priority="14040">
      <formula>AND(CW7&lt;&gt;"",OR(CX7:DI7&lt;&gt;""))</formula>
    </cfRule>
    <cfRule type="expression" dxfId="13210" priority="14041">
      <formula>AND(CW7="",AND(CX7:DI7=""))</formula>
    </cfRule>
  </conditionalFormatting>
  <conditionalFormatting sqref="DB7">
    <cfRule type="expression" dxfId="13209" priority="13838">
      <formula>FM7&lt;&gt;""</formula>
    </cfRule>
    <cfRule type="expression" dxfId="13208" priority="14021">
      <formula>AND(DA7&lt;&gt;"",DB7="")</formula>
    </cfRule>
    <cfRule type="expression" dxfId="13207" priority="14038">
      <formula>AND(CW7&lt;&gt;"",OR(CX7:DI7&lt;&gt;""))</formula>
    </cfRule>
    <cfRule type="expression" dxfId="13206" priority="14039">
      <formula>AND(CW7="",AND(CX7:DI7=""))</formula>
    </cfRule>
  </conditionalFormatting>
  <conditionalFormatting sqref="DC7">
    <cfRule type="expression" dxfId="13205" priority="13837">
      <formula>FM7&lt;&gt;""</formula>
    </cfRule>
    <cfRule type="expression" dxfId="13204" priority="14036">
      <formula>AND(CW7&lt;&gt;"",OR(CX7:DI7&lt;&gt;""))</formula>
    </cfRule>
    <cfRule type="expression" dxfId="13203" priority="14037">
      <formula>AND(CW7="",AND(CX7:DI7=""))</formula>
    </cfRule>
  </conditionalFormatting>
  <conditionalFormatting sqref="DD7">
    <cfRule type="expression" dxfId="13202" priority="13836">
      <formula>FM7&lt;&gt;""</formula>
    </cfRule>
    <cfRule type="expression" dxfId="13201" priority="14034">
      <formula>AND(CW7&lt;&gt;"",OR(CX7:DI7&lt;&gt;""))</formula>
    </cfRule>
    <cfRule type="expression" dxfId="13200" priority="14035">
      <formula>AND(CW7="",AND(CX7:DI7=""))</formula>
    </cfRule>
  </conditionalFormatting>
  <conditionalFormatting sqref="DE7">
    <cfRule type="expression" dxfId="13199" priority="13835">
      <formula>FM7&lt;&gt;""</formula>
    </cfRule>
    <cfRule type="expression" dxfId="13198" priority="14032">
      <formula>AND(CW7&lt;&gt;"",OR(CX7:DI7&lt;&gt;""))</formula>
    </cfRule>
    <cfRule type="expression" dxfId="13197" priority="14033">
      <formula>AND(CW7="",AND(CX7:DI7=""))</formula>
    </cfRule>
  </conditionalFormatting>
  <conditionalFormatting sqref="DF7">
    <cfRule type="expression" dxfId="13196" priority="13834">
      <formula>FM7&lt;&gt;""</formula>
    </cfRule>
    <cfRule type="expression" dxfId="13195" priority="14016">
      <formula>AND(DG7&lt;&gt;"",DF7="")</formula>
    </cfRule>
    <cfRule type="expression" dxfId="13194" priority="14030">
      <formula>AND(CW7&lt;&gt;"",OR(CX7:DI7&lt;&gt;""))</formula>
    </cfRule>
    <cfRule type="expression" dxfId="13193" priority="14031">
      <formula>AND(CW7="",AND(CX7:DI7=""))</formula>
    </cfRule>
  </conditionalFormatting>
  <conditionalFormatting sqref="DG7">
    <cfRule type="expression" dxfId="13192" priority="13833">
      <formula>FM7&lt;&gt;""</formula>
    </cfRule>
    <cfRule type="expression" dxfId="13191" priority="14017">
      <formula>AND(DF7&lt;&gt;"",DG7="")</formula>
    </cfRule>
    <cfRule type="expression" dxfId="13190" priority="14028">
      <formula>AND(CW7&lt;&gt;"",OR(CX7:DI7&lt;&gt;""))</formula>
    </cfRule>
    <cfRule type="expression" dxfId="13189" priority="14029">
      <formula>AND(CW7="",AND(CX7:DI7=""))</formula>
    </cfRule>
  </conditionalFormatting>
  <conditionalFormatting sqref="DH7">
    <cfRule type="expression" dxfId="13188" priority="13832">
      <formula>FM7&lt;&gt;""</formula>
    </cfRule>
    <cfRule type="expression" dxfId="13187" priority="14026">
      <formula>AND(CW7&lt;&gt;"",OR(CX7:DI7&lt;&gt;""))</formula>
    </cfRule>
    <cfRule type="expression" dxfId="13186" priority="14027">
      <formula>AND(CW7="",AND(CX7:DI7=""))</formula>
    </cfRule>
  </conditionalFormatting>
  <conditionalFormatting sqref="DI7">
    <cfRule type="expression" dxfId="13185" priority="13831">
      <formula>FM7&lt;&gt;""</formula>
    </cfRule>
    <cfRule type="expression" dxfId="13184" priority="14024">
      <formula>AND(CW7&lt;&gt;"",OR(CX7:DI7&lt;&gt;""))</formula>
    </cfRule>
    <cfRule type="expression" dxfId="13183" priority="14025">
      <formula>AND(CW7="",AND(CX7:DI7=""))</formula>
    </cfRule>
  </conditionalFormatting>
  <conditionalFormatting sqref="DJ7">
    <cfRule type="expression" dxfId="13182" priority="13830">
      <formula>FM7&lt;&gt;""</formula>
    </cfRule>
    <cfRule type="expression" dxfId="13181" priority="14019">
      <formula>DJ7=""</formula>
    </cfRule>
  </conditionalFormatting>
  <conditionalFormatting sqref="DK7">
    <cfRule type="expression" dxfId="13180" priority="13829">
      <formula>FM7&lt;&gt;""</formula>
    </cfRule>
    <cfRule type="expression" dxfId="13179" priority="14018">
      <formula>AND(DJ7&lt;&gt;"自立",DK7="")</formula>
    </cfRule>
  </conditionalFormatting>
  <conditionalFormatting sqref="DL7">
    <cfRule type="expression" dxfId="13178" priority="13828">
      <formula>FM7&lt;&gt;""</formula>
    </cfRule>
    <cfRule type="expression" dxfId="13177" priority="14015">
      <formula>DL7=""</formula>
    </cfRule>
  </conditionalFormatting>
  <conditionalFormatting sqref="DM7">
    <cfRule type="expression" dxfId="13176" priority="14013">
      <formula>AND(DL7&lt;&gt;"アレルギー食",DM7&lt;&gt;"")</formula>
    </cfRule>
    <cfRule type="expression" dxfId="13175" priority="14014">
      <formula>AND(DL7="アレルギー食",DM7="")</formula>
    </cfRule>
  </conditionalFormatting>
  <conditionalFormatting sqref="DN7">
    <cfRule type="expression" dxfId="13174" priority="13827">
      <formula>FM7&lt;&gt;""</formula>
    </cfRule>
    <cfRule type="expression" dxfId="13173" priority="14012">
      <formula>DN7=""</formula>
    </cfRule>
  </conditionalFormatting>
  <conditionalFormatting sqref="DO7">
    <cfRule type="expression" dxfId="13172" priority="13826">
      <formula>FM7&lt;&gt;""</formula>
    </cfRule>
    <cfRule type="expression" dxfId="13171" priority="14006">
      <formula>AND(DO7&lt;&gt;"",DN7="")</formula>
    </cfRule>
    <cfRule type="expression" dxfId="13170" priority="14010">
      <formula>AND(DN7&lt;&gt;"自立",DO7="")</formula>
    </cfRule>
    <cfRule type="expression" dxfId="13169" priority="14011">
      <formula>AND(DN7="自立",DO7&lt;&gt;"")</formula>
    </cfRule>
  </conditionalFormatting>
  <conditionalFormatting sqref="DP7">
    <cfRule type="expression" dxfId="13168" priority="13825">
      <formula>FM7&lt;&gt;""</formula>
    </cfRule>
    <cfRule type="expression" dxfId="13167" priority="14009">
      <formula>DP7=""</formula>
    </cfRule>
  </conditionalFormatting>
  <conditionalFormatting sqref="DQ7">
    <cfRule type="expression" dxfId="13166" priority="13824">
      <formula>FM7&lt;&gt;""</formula>
    </cfRule>
    <cfRule type="expression" dxfId="13165" priority="14005">
      <formula>AND(DQ7&lt;&gt;"",DP7="")</formula>
    </cfRule>
    <cfRule type="expression" dxfId="13164" priority="14007">
      <formula>AND(DP7&lt;&gt;"自立",DQ7="")</formula>
    </cfRule>
    <cfRule type="expression" dxfId="13163" priority="14008">
      <formula>AND(DP7="自立",DQ7&lt;&gt;"")</formula>
    </cfRule>
  </conditionalFormatting>
  <conditionalFormatting sqref="DR7">
    <cfRule type="expression" dxfId="13162" priority="13823">
      <formula>FM7&lt;&gt;""</formula>
    </cfRule>
    <cfRule type="expression" dxfId="13161" priority="14004">
      <formula>DR7=""</formula>
    </cfRule>
  </conditionalFormatting>
  <conditionalFormatting sqref="DS7">
    <cfRule type="expression" dxfId="13160" priority="13822">
      <formula>FM7&lt;&gt;""</formula>
    </cfRule>
    <cfRule type="expression" dxfId="13159" priority="14001">
      <formula>AND(DS7&lt;&gt;"",DR7="")</formula>
    </cfRule>
    <cfRule type="expression" dxfId="13158" priority="14002">
      <formula>AND(DR7&lt;&gt;"自立",DS7="")</formula>
    </cfRule>
    <cfRule type="expression" dxfId="13157" priority="14003">
      <formula>AND(DR7="自立",DS7&lt;&gt;"")</formula>
    </cfRule>
  </conditionalFormatting>
  <conditionalFormatting sqref="DT7">
    <cfRule type="expression" dxfId="13156" priority="13821">
      <formula>FM7&lt;&gt;""</formula>
    </cfRule>
    <cfRule type="expression" dxfId="13155" priority="14000">
      <formula>DT7=""</formula>
    </cfRule>
  </conditionalFormatting>
  <conditionalFormatting sqref="DV7">
    <cfRule type="expression" dxfId="13154" priority="13819">
      <formula>FM7&lt;&gt;""</formula>
    </cfRule>
    <cfRule type="expression" dxfId="13153" priority="13999">
      <formula>DV7=""</formula>
    </cfRule>
  </conditionalFormatting>
  <conditionalFormatting sqref="EA7">
    <cfRule type="expression" dxfId="13152" priority="13817">
      <formula>FM7&lt;&gt;""</formula>
    </cfRule>
    <cfRule type="expression" dxfId="13151" priority="13949">
      <formula>AND(EB7&lt;&gt;"",EA7&lt;&gt;"その他")</formula>
    </cfRule>
    <cfRule type="expression" dxfId="13150" priority="13998">
      <formula>EA7=""</formula>
    </cfRule>
  </conditionalFormatting>
  <conditionalFormatting sqref="EB7">
    <cfRule type="expression" dxfId="13149" priority="13996">
      <formula>AND(EA7&lt;&gt;"その他",EB7&lt;&gt;"")</formula>
    </cfRule>
    <cfRule type="expression" dxfId="13148" priority="13997">
      <formula>AND(EA7="その他",EB7="")</formula>
    </cfRule>
  </conditionalFormatting>
  <conditionalFormatting sqref="EC7">
    <cfRule type="expression" dxfId="13147" priority="13816">
      <formula>FM7&lt;&gt;""</formula>
    </cfRule>
    <cfRule type="expression" dxfId="13146" priority="13995">
      <formula>AND(EC7:EI7="")</formula>
    </cfRule>
  </conditionalFormatting>
  <conditionalFormatting sqref="ED7">
    <cfRule type="expression" dxfId="13145" priority="13815">
      <formula>FM7&lt;&gt;""</formula>
    </cfRule>
    <cfRule type="expression" dxfId="13144" priority="13994">
      <formula>AND(EC7:EI7="")</formula>
    </cfRule>
  </conditionalFormatting>
  <conditionalFormatting sqref="EE7">
    <cfRule type="expression" dxfId="13143" priority="13814">
      <formula>FM7&lt;&gt;""</formula>
    </cfRule>
    <cfRule type="expression" dxfId="13142" priority="13993">
      <formula>AND(EC7:EI7="")</formula>
    </cfRule>
  </conditionalFormatting>
  <conditionalFormatting sqref="EF7">
    <cfRule type="expression" dxfId="13141" priority="13813">
      <formula>FM7&lt;&gt;""</formula>
    </cfRule>
    <cfRule type="expression" dxfId="13140" priority="13992">
      <formula>AND(EC7:EI7="")</formula>
    </cfRule>
  </conditionalFormatting>
  <conditionalFormatting sqref="EG7">
    <cfRule type="expression" dxfId="13139" priority="13812">
      <formula>FM7&lt;&gt;""</formula>
    </cfRule>
    <cfRule type="expression" dxfId="13138" priority="13991">
      <formula>AND(EC7:EI7="")</formula>
    </cfRule>
  </conditionalFormatting>
  <conditionalFormatting sqref="EH7">
    <cfRule type="expression" dxfId="13137" priority="13811">
      <formula>FM7&lt;&gt;""</formula>
    </cfRule>
    <cfRule type="expression" dxfId="13136" priority="13990">
      <formula>AND(EC7:EI7="")</formula>
    </cfRule>
  </conditionalFormatting>
  <conditionalFormatting sqref="EI7">
    <cfRule type="expression" dxfId="13135" priority="13810">
      <formula>FM7&lt;&gt;""</formula>
    </cfRule>
    <cfRule type="expression" dxfId="13134" priority="13989">
      <formula>AND(EC7:EI7="")</formula>
    </cfRule>
  </conditionalFormatting>
  <conditionalFormatting sqref="EL7">
    <cfRule type="expression" dxfId="13133" priority="13809">
      <formula>FM7&lt;&gt;""</formula>
    </cfRule>
    <cfRule type="expression" dxfId="13132" priority="13987">
      <formula>AND(EK7&lt;&gt;"",EL7&lt;&gt;"")</formula>
    </cfRule>
    <cfRule type="expression" dxfId="13131" priority="13988">
      <formula>AND(EK7="",EL7="")</formula>
    </cfRule>
  </conditionalFormatting>
  <conditionalFormatting sqref="EM7">
    <cfRule type="expression" dxfId="13130" priority="13808">
      <formula>FM7&lt;&gt;""</formula>
    </cfRule>
    <cfRule type="expression" dxfId="13129" priority="13985">
      <formula>AND(EK7&lt;&gt;"",EM7&lt;&gt;"")</formula>
    </cfRule>
    <cfRule type="expression" dxfId="13128" priority="13986">
      <formula>AND(EK7="",EM7="")</formula>
    </cfRule>
  </conditionalFormatting>
  <conditionalFormatting sqref="EN7">
    <cfRule type="expression" dxfId="13127" priority="13807">
      <formula>FM7&lt;&gt;""</formula>
    </cfRule>
    <cfRule type="expression" dxfId="13126" priority="13983">
      <formula>AND(EK7&lt;&gt;"",EN7&lt;&gt;"")</formula>
    </cfRule>
    <cfRule type="expression" dxfId="13125" priority="13984">
      <formula>AND(EK7="",EN7="")</formula>
    </cfRule>
  </conditionalFormatting>
  <conditionalFormatting sqref="EP7">
    <cfRule type="expression" dxfId="13124" priority="13977">
      <formula>AND(EK7&lt;&gt;"",EP7&lt;&gt;"")</formula>
    </cfRule>
    <cfRule type="expression" dxfId="13123" priority="13981">
      <formula>AND(EP7&lt;&gt;"",EO7="")</formula>
    </cfRule>
    <cfRule type="expression" dxfId="13122" priority="13982">
      <formula>AND(EO7&lt;&gt;"",EP7="")</formula>
    </cfRule>
  </conditionalFormatting>
  <conditionalFormatting sqref="EQ7">
    <cfRule type="expression" dxfId="13121" priority="13976">
      <formula>AND(EK7&lt;&gt;"",EQ7&lt;&gt;"")</formula>
    </cfRule>
    <cfRule type="expression" dxfId="13120" priority="13979">
      <formula>AND(EQ7&lt;&gt;"",EO7="")</formula>
    </cfRule>
    <cfRule type="expression" dxfId="13119" priority="13980">
      <formula>AND(EO7&lt;&gt;"",EQ7="")</formula>
    </cfRule>
  </conditionalFormatting>
  <conditionalFormatting sqref="EO7">
    <cfRule type="expression" dxfId="13118" priority="13978">
      <formula>AND(EK7&lt;&gt;"",EO7&lt;&gt;"")</formula>
    </cfRule>
  </conditionalFormatting>
  <conditionalFormatting sqref="ES7">
    <cfRule type="expression" dxfId="13117" priority="13806">
      <formula>FM7&lt;&gt;""</formula>
    </cfRule>
    <cfRule type="expression" dxfId="13116" priority="13974">
      <formula>AND(ER7&lt;&gt;"",ES7&lt;&gt;"")</formula>
    </cfRule>
    <cfRule type="expression" dxfId="13115" priority="13975">
      <formula>AND(ER7="",ES7="")</formula>
    </cfRule>
  </conditionalFormatting>
  <conditionalFormatting sqref="ET7">
    <cfRule type="expression" dxfId="13114" priority="13805">
      <formula>FM7&lt;&gt;""</formula>
    </cfRule>
    <cfRule type="expression" dxfId="13113" priority="13972">
      <formula>AND(ER7&lt;&gt;"",ET7&lt;&gt;"")</formula>
    </cfRule>
    <cfRule type="expression" dxfId="13112" priority="13973">
      <formula>AND(ER7="",ET7="")</formula>
    </cfRule>
  </conditionalFormatting>
  <conditionalFormatting sqref="EU7">
    <cfRule type="expression" dxfId="13111" priority="13804">
      <formula>FM7&lt;&gt;""</formula>
    </cfRule>
    <cfRule type="expression" dxfId="13110" priority="13970">
      <formula>AND(ER7&lt;&gt;"",EU7&lt;&gt;"")</formula>
    </cfRule>
    <cfRule type="expression" dxfId="13109" priority="13971">
      <formula>AND(ER7="",EU7="")</formula>
    </cfRule>
  </conditionalFormatting>
  <conditionalFormatting sqref="EW7">
    <cfRule type="expression" dxfId="13108" priority="13964">
      <formula>AND(ER7&lt;&gt;"",EW7&lt;&gt;"")</formula>
    </cfRule>
    <cfRule type="expression" dxfId="13107" priority="13968">
      <formula>AND(EW7&lt;&gt;"",EV7="")</formula>
    </cfRule>
    <cfRule type="expression" dxfId="13106" priority="13969">
      <formula>AND(EV7&lt;&gt;"",EW7="")</formula>
    </cfRule>
  </conditionalFormatting>
  <conditionalFormatting sqref="EX7">
    <cfRule type="expression" dxfId="13105" priority="13963">
      <formula>AND(ER7&lt;&gt;"",EX7&lt;&gt;"")</formula>
    </cfRule>
    <cfRule type="expression" dxfId="13104" priority="13966">
      <formula>AND(EX7&lt;&gt;"",EV7="")</formula>
    </cfRule>
    <cfRule type="expression" dxfId="13103" priority="13967">
      <formula>AND(EV7&lt;&gt;"",EX7="")</formula>
    </cfRule>
  </conditionalFormatting>
  <conditionalFormatting sqref="EV7">
    <cfRule type="expression" dxfId="13102" priority="13965">
      <formula>AND(ER7&lt;&gt;"",EV7&lt;&gt;"")</formula>
    </cfRule>
  </conditionalFormatting>
  <conditionalFormatting sqref="ER7">
    <cfRule type="expression" dxfId="13101" priority="13962">
      <formula>AND(ER7&lt;&gt;"",OR(ES7:EX7&lt;&gt;""))</formula>
    </cfRule>
  </conditionalFormatting>
  <conditionalFormatting sqref="EK7">
    <cfRule type="expression" dxfId="13100" priority="13961">
      <formula>AND(EK7&lt;&gt;"",OR(EL7:EQ7&lt;&gt;""))</formula>
    </cfRule>
  </conditionalFormatting>
  <conditionalFormatting sqref="EY7">
    <cfRule type="expression" dxfId="13099" priority="13803">
      <formula>FM7&lt;&gt;""</formula>
    </cfRule>
    <cfRule type="expression" dxfId="13098" priority="13960">
      <formula>AND(EY7:FD7="")</formula>
    </cfRule>
  </conditionalFormatting>
  <conditionalFormatting sqref="EZ7">
    <cfRule type="expression" dxfId="13097" priority="13802">
      <formula>FM7&lt;&gt;""</formula>
    </cfRule>
    <cfRule type="expression" dxfId="13096" priority="13959">
      <formula>AND(EY7:FD7="")</formula>
    </cfRule>
  </conditionalFormatting>
  <conditionalFormatting sqref="FA7">
    <cfRule type="expression" dxfId="13095" priority="13801">
      <formula>FM7&lt;&gt;""</formula>
    </cfRule>
    <cfRule type="expression" dxfId="13094" priority="13958">
      <formula>AND(EY7:FD7="")</formula>
    </cfRule>
  </conditionalFormatting>
  <conditionalFormatting sqref="FB7">
    <cfRule type="expression" dxfId="13093" priority="13800">
      <formula>FM7&lt;&gt;""</formula>
    </cfRule>
    <cfRule type="expression" dxfId="13092" priority="13957">
      <formula>AND(EY7:FD7="")</formula>
    </cfRule>
  </conditionalFormatting>
  <conditionalFormatting sqref="FD7">
    <cfRule type="expression" dxfId="13091" priority="13798">
      <formula>FM7&lt;&gt;""</formula>
    </cfRule>
    <cfRule type="expression" dxfId="13090" priority="13956">
      <formula>AND(EY7:FD7="")</formula>
    </cfRule>
  </conditionalFormatting>
  <conditionalFormatting sqref="FC7">
    <cfRule type="expression" dxfId="13089" priority="13799">
      <formula>FM7&lt;&gt;""</formula>
    </cfRule>
    <cfRule type="expression" dxfId="13088" priority="13955">
      <formula>AND(EY7:FD7="")</formula>
    </cfRule>
  </conditionalFormatting>
  <conditionalFormatting sqref="FE7">
    <cfRule type="expression" dxfId="13087" priority="13797">
      <formula>FM7&lt;&gt;""</formula>
    </cfRule>
    <cfRule type="expression" dxfId="13086" priority="13954">
      <formula>FE7=""</formula>
    </cfRule>
  </conditionalFormatting>
  <conditionalFormatting sqref="FF7">
    <cfRule type="expression" dxfId="13085" priority="13952">
      <formula>AND(FE7&lt;&gt;"2人以上の体制",FF7&lt;&gt;"")</formula>
    </cfRule>
    <cfRule type="expression" dxfId="13084" priority="13953">
      <formula>AND(FE7="2人以上の体制",FF7="")</formula>
    </cfRule>
  </conditionalFormatting>
  <conditionalFormatting sqref="FG7">
    <cfRule type="expression" dxfId="13083" priority="13796">
      <formula>FM7&lt;&gt;""</formula>
    </cfRule>
    <cfRule type="expression" dxfId="13082" priority="13951">
      <formula>FG7=""</formula>
    </cfRule>
  </conditionalFormatting>
  <conditionalFormatting sqref="FH7">
    <cfRule type="expression" dxfId="13081" priority="13795">
      <formula>FM7&lt;&gt;""</formula>
    </cfRule>
    <cfRule type="expression" dxfId="13080" priority="13950">
      <formula>FH7=""</formula>
    </cfRule>
  </conditionalFormatting>
  <conditionalFormatting sqref="BO7">
    <cfRule type="expression" dxfId="13079" priority="13869">
      <formula>FM7&lt;&gt;""</formula>
    </cfRule>
    <cfRule type="expression" dxfId="13078" priority="13948">
      <formula>BO7=""</formula>
    </cfRule>
  </conditionalFormatting>
  <conditionalFormatting sqref="BP7">
    <cfRule type="expression" dxfId="13077" priority="13868">
      <formula>FM7&lt;&gt;""</formula>
    </cfRule>
    <cfRule type="expression" dxfId="13076" priority="13947">
      <formula>BP7=""</formula>
    </cfRule>
  </conditionalFormatting>
  <conditionalFormatting sqref="BQ7">
    <cfRule type="expression" dxfId="13075" priority="13867">
      <formula>FM7&lt;&gt;""</formula>
    </cfRule>
    <cfRule type="expression" dxfId="13074" priority="13946">
      <formula>BQ7=""</formula>
    </cfRule>
  </conditionalFormatting>
  <conditionalFormatting sqref="BR7">
    <cfRule type="expression" dxfId="13073" priority="13866">
      <formula>FM7&lt;&gt;""</formula>
    </cfRule>
    <cfRule type="expression" dxfId="13072" priority="13935">
      <formula>AND(BR7:BS7="")</formula>
    </cfRule>
  </conditionalFormatting>
  <conditionalFormatting sqref="BS7">
    <cfRule type="expression" dxfId="13071" priority="13865">
      <formula>FM7&lt;&gt;""</formula>
    </cfRule>
    <cfRule type="expression" dxfId="13070" priority="13945">
      <formula>AND(BR7:BS7="")</formula>
    </cfRule>
  </conditionalFormatting>
  <conditionalFormatting sqref="BU7">
    <cfRule type="expression" dxfId="13069" priority="13940">
      <formula>AND(BT7="",BU7&lt;&gt;"")</formula>
    </cfRule>
    <cfRule type="expression" dxfId="13068" priority="13944">
      <formula>AND(BT7&lt;&gt;"",BU7="")</formula>
    </cfRule>
  </conditionalFormatting>
  <conditionalFormatting sqref="BV7">
    <cfRule type="expression" dxfId="13067" priority="13939">
      <formula>AND(BT7="",BV7&lt;&gt;"")</formula>
    </cfRule>
    <cfRule type="expression" dxfId="13066" priority="13943">
      <formula>AND(BT7&lt;&gt;"",BV7="")</formula>
    </cfRule>
  </conditionalFormatting>
  <conditionalFormatting sqref="BW7">
    <cfRule type="expression" dxfId="13065" priority="13938">
      <formula>AND(BT7="",BW7&lt;&gt;"")</formula>
    </cfRule>
    <cfRule type="expression" dxfId="13064" priority="13942">
      <formula>AND(BT7&lt;&gt;"",AND(BW7:BX7=""))</formula>
    </cfRule>
  </conditionalFormatting>
  <conditionalFormatting sqref="BX7">
    <cfRule type="expression" dxfId="13063" priority="13937">
      <formula>AND(BT7="",BX7&lt;&gt;"")</formula>
    </cfRule>
    <cfRule type="expression" dxfId="13062" priority="13941">
      <formula>AND(BT7&lt;&gt;"",AND(BW7:BX7=""))</formula>
    </cfRule>
  </conditionalFormatting>
  <conditionalFormatting sqref="BT7">
    <cfRule type="expression" dxfId="13061" priority="13936">
      <formula>AND(BT7="",OR(BU7:BX7&lt;&gt;""))</formula>
    </cfRule>
  </conditionalFormatting>
  <conditionalFormatting sqref="BY7">
    <cfRule type="expression" dxfId="13060" priority="13864">
      <formula>FM7&lt;&gt;""</formula>
    </cfRule>
    <cfRule type="expression" dxfId="13059" priority="13934">
      <formula>BY7=""</formula>
    </cfRule>
  </conditionalFormatting>
  <conditionalFormatting sqref="BZ7">
    <cfRule type="expression" dxfId="13058" priority="13863">
      <formula>FM7&lt;&gt;""</formula>
    </cfRule>
    <cfRule type="expression" dxfId="13057" priority="13933">
      <formula>BZ7=""</formula>
    </cfRule>
  </conditionalFormatting>
  <conditionalFormatting sqref="CC7">
    <cfRule type="expression" dxfId="13056" priority="13862">
      <formula>FM7&lt;&gt;""</formula>
    </cfRule>
    <cfRule type="expression" dxfId="13055" priority="13932">
      <formula>CC7=""</formula>
    </cfRule>
  </conditionalFormatting>
  <conditionalFormatting sqref="CD7">
    <cfRule type="expression" dxfId="13054" priority="13861">
      <formula>FM7&lt;&gt;""</formula>
    </cfRule>
    <cfRule type="expression" dxfId="13053" priority="13931">
      <formula>CD7=""</formula>
    </cfRule>
  </conditionalFormatting>
  <conditionalFormatting sqref="CE7">
    <cfRule type="expression" dxfId="13052" priority="13860">
      <formula>FM7&lt;&gt;""</formula>
    </cfRule>
    <cfRule type="expression" dxfId="13051" priority="13930">
      <formula>CE7=""</formula>
    </cfRule>
  </conditionalFormatting>
  <conditionalFormatting sqref="FK7">
    <cfRule type="expression" dxfId="13050" priority="13929">
      <formula>FK7=""</formula>
    </cfRule>
  </conditionalFormatting>
  <conditionalFormatting sqref="H7">
    <cfRule type="expression" dxfId="13049" priority="13910">
      <formula>FM7&lt;&gt;""</formula>
    </cfRule>
    <cfRule type="expression" dxfId="13048" priority="13926">
      <formula>H7=""</formula>
    </cfRule>
  </conditionalFormatting>
  <conditionalFormatting sqref="B7">
    <cfRule type="expression" dxfId="13047" priority="13794">
      <formula>FM7&lt;&gt;""</formula>
    </cfRule>
    <cfRule type="expression" dxfId="13046" priority="13925">
      <formula>B7=""</formula>
    </cfRule>
  </conditionalFormatting>
  <conditionalFormatting sqref="CF7">
    <cfRule type="expression" dxfId="13045" priority="13859">
      <formula>FM7&lt;&gt;""</formula>
    </cfRule>
    <cfRule type="expression" dxfId="13044" priority="13924">
      <formula>CF7=""</formula>
    </cfRule>
  </conditionalFormatting>
  <conditionalFormatting sqref="EJ7">
    <cfRule type="expression" dxfId="13043" priority="13923">
      <formula>AND(OR(EC7:EH7&lt;&gt;""),EJ7="")</formula>
    </cfRule>
  </conditionalFormatting>
  <conditionalFormatting sqref="BE7">
    <cfRule type="expression" dxfId="13042" priority="13870">
      <formula>FM7&lt;&gt;""</formula>
    </cfRule>
    <cfRule type="expression" dxfId="13041" priority="13922">
      <formula>BE7=""</formula>
    </cfRule>
  </conditionalFormatting>
  <conditionalFormatting sqref="BF7">
    <cfRule type="expression" dxfId="13040" priority="13921">
      <formula>AND(BE7="同居",AND(BF7="",BG7=""))</formula>
    </cfRule>
  </conditionalFormatting>
  <conditionalFormatting sqref="CB7">
    <cfRule type="expression" dxfId="13039" priority="13920">
      <formula>AND(CA7&lt;&gt;"",CB7="")</formula>
    </cfRule>
  </conditionalFormatting>
  <conditionalFormatting sqref="CA7">
    <cfRule type="expression" dxfId="13038" priority="13919">
      <formula>AND(CA7="",CB7&lt;&gt;"")</formula>
    </cfRule>
  </conditionalFormatting>
  <conditionalFormatting sqref="DU7">
    <cfRule type="expression" dxfId="13037" priority="13820">
      <formula>FM7&lt;&gt;""</formula>
    </cfRule>
    <cfRule type="expression" dxfId="13036" priority="13916">
      <formula>AND(DU7&lt;&gt;"",DT7="")</formula>
    </cfRule>
    <cfRule type="expression" dxfId="13035" priority="13917">
      <formula>AND(DT7&lt;&gt;"自立",DU7="")</formula>
    </cfRule>
    <cfRule type="expression" dxfId="13034" priority="13918">
      <formula>AND(DT7="自立",DU7&lt;&gt;"")</formula>
    </cfRule>
  </conditionalFormatting>
  <conditionalFormatting sqref="DW7">
    <cfRule type="expression" dxfId="13033" priority="13818">
      <formula>FM7&lt;&gt;""</formula>
    </cfRule>
    <cfRule type="expression" dxfId="13032" priority="13913">
      <formula>AND(DW7&lt;&gt;"",DV7="")</formula>
    </cfRule>
    <cfRule type="expression" dxfId="13031" priority="13914">
      <formula>AND(DV7="自立",DW7&lt;&gt;"")</formula>
    </cfRule>
    <cfRule type="expression" dxfId="13030" priority="13915">
      <formula>AND(DV7&lt;&gt;"自立",DW7="")</formula>
    </cfRule>
  </conditionalFormatting>
  <conditionalFormatting sqref="I7:J7">
    <cfRule type="expression" dxfId="13029" priority="13912">
      <formula>I7=""</formula>
    </cfRule>
  </conditionalFormatting>
  <conditionalFormatting sqref="P7">
    <cfRule type="expression" dxfId="13028" priority="13906">
      <formula>FM7&lt;&gt;""</formula>
    </cfRule>
    <cfRule type="expression" dxfId="13027" priority="13911">
      <formula>P7=""</formula>
    </cfRule>
  </conditionalFormatting>
  <conditionalFormatting sqref="FN7">
    <cfRule type="expression" dxfId="13026" priority="13789">
      <formula>AND(FN7="",AND(Q7:FJ7=""))</formula>
    </cfRule>
    <cfRule type="expression" dxfId="13025" priority="13790">
      <formula>AND(FN7&lt;&gt;"",OR(Q7:FJ7&lt;&gt;""))</formula>
    </cfRule>
  </conditionalFormatting>
  <conditionalFormatting sqref="FM7">
    <cfRule type="expression" dxfId="13024" priority="13791">
      <formula>AND(FM7="",AND(Q7:FJ7=""))</formula>
    </cfRule>
    <cfRule type="expression" dxfId="13023" priority="13793">
      <formula>AND(FM7&lt;&gt;"",OR(Q7:FJ7&lt;&gt;""))</formula>
    </cfRule>
  </conditionalFormatting>
  <conditionalFormatting sqref="FL7">
    <cfRule type="expression" dxfId="13022" priority="13792">
      <formula>FL7=""</formula>
    </cfRule>
  </conditionalFormatting>
  <conditionalFormatting sqref="C8">
    <cfRule type="expression" dxfId="13021" priority="13788">
      <formula>C8=""</formula>
    </cfRule>
  </conditionalFormatting>
  <conditionalFormatting sqref="D8">
    <cfRule type="expression" dxfId="13020" priority="13787">
      <formula>D8=""</formula>
    </cfRule>
  </conditionalFormatting>
  <conditionalFormatting sqref="E8">
    <cfRule type="expression" dxfId="13019" priority="13786">
      <formula>E8=""</formula>
    </cfRule>
  </conditionalFormatting>
  <conditionalFormatting sqref="G8">
    <cfRule type="expression" dxfId="13018" priority="13785">
      <formula>G8=""</formula>
    </cfRule>
  </conditionalFormatting>
  <conditionalFormatting sqref="K8">
    <cfRule type="expression" dxfId="13017" priority="13526">
      <formula>FM8&lt;&gt;""</formula>
    </cfRule>
    <cfRule type="expression" dxfId="13016" priority="13784">
      <formula>AND(K8="",L8="")</formula>
    </cfRule>
  </conditionalFormatting>
  <conditionalFormatting sqref="L8">
    <cfRule type="expression" dxfId="13015" priority="13525">
      <formula>FM8&lt;&gt;""</formula>
    </cfRule>
    <cfRule type="expression" dxfId="13014" priority="13783">
      <formula>AND(K8="",L8="")</formula>
    </cfRule>
  </conditionalFormatting>
  <conditionalFormatting sqref="O8">
    <cfRule type="expression" dxfId="13013" priority="13524">
      <formula>FM8&lt;&gt;""</formula>
    </cfRule>
    <cfRule type="expression" dxfId="13012" priority="13782">
      <formula>O8=""</formula>
    </cfRule>
  </conditionalFormatting>
  <conditionalFormatting sqref="Q8">
    <cfRule type="expression" dxfId="13011" priority="13522">
      <formula>FM8&lt;&gt;""</formula>
    </cfRule>
    <cfRule type="expression" dxfId="13010" priority="13780">
      <formula>AND(Q8&lt;&gt;"",OR(R8:AD8&lt;&gt;""))</formula>
    </cfRule>
    <cfRule type="expression" dxfId="13009" priority="13781">
      <formula>AND(Q8="",AND(R8:AD8=""))</formula>
    </cfRule>
  </conditionalFormatting>
  <conditionalFormatting sqref="R8">
    <cfRule type="expression" dxfId="13008" priority="13521">
      <formula>FM8&lt;&gt;""</formula>
    </cfRule>
    <cfRule type="expression" dxfId="13007" priority="13778">
      <formula>AND(Q8&lt;&gt;"",OR(R8:AD8&lt;&gt;""))</formula>
    </cfRule>
    <cfRule type="expression" dxfId="13006" priority="13779">
      <formula>AND(Q8="",AND(R8:AD8=""))</formula>
    </cfRule>
  </conditionalFormatting>
  <conditionalFormatting sqref="S8">
    <cfRule type="expression" dxfId="13005" priority="13520">
      <formula>FM8&lt;&gt;""</formula>
    </cfRule>
    <cfRule type="expression" dxfId="13004" priority="13776">
      <formula>AND(Q8&lt;&gt;"",OR(R8:AD8&lt;&gt;""))</formula>
    </cfRule>
    <cfRule type="expression" dxfId="13003" priority="13777">
      <formula>AND(Q8="",AND(R8:AD8=""))</formula>
    </cfRule>
  </conditionalFormatting>
  <conditionalFormatting sqref="T8">
    <cfRule type="expression" dxfId="13002" priority="13519">
      <formula>FM8&lt;&gt;""</formula>
    </cfRule>
    <cfRule type="expression" dxfId="13001" priority="13764">
      <formula>AND(Q8&lt;&gt;"",OR(R8:AD8&lt;&gt;""))</formula>
    </cfRule>
    <cfRule type="expression" dxfId="13000" priority="13775">
      <formula>AND(Q8="",AND(R8:AD8=""))</formula>
    </cfRule>
  </conditionalFormatting>
  <conditionalFormatting sqref="U8">
    <cfRule type="expression" dxfId="12999" priority="13518">
      <formula>FM8&lt;&gt;""</formula>
    </cfRule>
    <cfRule type="expression" dxfId="12998" priority="13763">
      <formula>AND(Q8&lt;&gt;"",OR(R8:AD8&lt;&gt;""))</formula>
    </cfRule>
    <cfRule type="expression" dxfId="12997" priority="13774">
      <formula>AND(Q8="",AND(R8:AD8=""))</formula>
    </cfRule>
  </conditionalFormatting>
  <conditionalFormatting sqref="V8">
    <cfRule type="expression" dxfId="12996" priority="13517">
      <formula>FM8&lt;&gt;""</formula>
    </cfRule>
    <cfRule type="expression" dxfId="12995" priority="13762">
      <formula>AND(Q8&lt;&gt;"",OR(R8:AD8&lt;&gt;""))</formula>
    </cfRule>
    <cfRule type="expression" dxfId="12994" priority="13773">
      <formula>AND(Q8="",AND(R8:AD8=""))</formula>
    </cfRule>
  </conditionalFormatting>
  <conditionalFormatting sqref="W8">
    <cfRule type="expression" dxfId="12993" priority="13516">
      <formula>FM8&lt;&gt;""</formula>
    </cfRule>
    <cfRule type="expression" dxfId="12992" priority="13761">
      <formula>AND(Q8&lt;&gt;"",OR(R8:AD8&lt;&gt;""))</formula>
    </cfRule>
    <cfRule type="expression" dxfId="12991" priority="13772">
      <formula>AND(Q8="",AND(R8:AD8=""))</formula>
    </cfRule>
  </conditionalFormatting>
  <conditionalFormatting sqref="X8">
    <cfRule type="expression" dxfId="12990" priority="13515">
      <formula>FM8&lt;&gt;""</formula>
    </cfRule>
    <cfRule type="expression" dxfId="12989" priority="13760">
      <formula>AND(Q8&lt;&gt;"",OR(R8:AD8&lt;&gt;""))</formula>
    </cfRule>
    <cfRule type="expression" dxfId="12988" priority="13771">
      <formula>AND(Q8="",AND(R8:AD8=""))</formula>
    </cfRule>
  </conditionalFormatting>
  <conditionalFormatting sqref="Y8">
    <cfRule type="expression" dxfId="12987" priority="13514">
      <formula>FM8&lt;&gt;""</formula>
    </cfRule>
    <cfRule type="expression" dxfId="12986" priority="13759">
      <formula>AND(Q8&lt;&gt;"",OR(R8:AD8&lt;&gt;""))</formula>
    </cfRule>
    <cfRule type="expression" dxfId="12985" priority="13770">
      <formula>AND(Q8="",AND(R8:AD8=""))</formula>
    </cfRule>
  </conditionalFormatting>
  <conditionalFormatting sqref="Z8">
    <cfRule type="expression" dxfId="12984" priority="13513">
      <formula>FM8&lt;&gt;""</formula>
    </cfRule>
    <cfRule type="expression" dxfId="12983" priority="13758">
      <formula>AND(Q8&lt;&gt;"",OR(R8:AD8&lt;&gt;""))</formula>
    </cfRule>
    <cfRule type="expression" dxfId="12982" priority="13769">
      <formula>AND(Q8="",AND(R8:AD8=""))</formula>
    </cfRule>
  </conditionalFormatting>
  <conditionalFormatting sqref="AA8">
    <cfRule type="expression" dxfId="12981" priority="13512">
      <formula>FM8&lt;&gt;""</formula>
    </cfRule>
    <cfRule type="expression" dxfId="12980" priority="13757">
      <formula>AND(Q8&lt;&gt;"",OR(R8:AD8&lt;&gt;""))</formula>
    </cfRule>
    <cfRule type="expression" dxfId="12979" priority="13768">
      <formula>AND(Q8="",AND(R8:AD8=""))</formula>
    </cfRule>
  </conditionalFormatting>
  <conditionalFormatting sqref="AB8">
    <cfRule type="expression" dxfId="12978" priority="13511">
      <formula>FM8&lt;&gt;""</formula>
    </cfRule>
    <cfRule type="expression" dxfId="12977" priority="13756">
      <formula>AND(Q8&lt;&gt;"",OR(R8:AD8&lt;&gt;""))</formula>
    </cfRule>
    <cfRule type="expression" dxfId="12976" priority="13767">
      <formula>AND(Q8="",AND(R8:AD8=""))</formula>
    </cfRule>
  </conditionalFormatting>
  <conditionalFormatting sqref="AC8">
    <cfRule type="expression" dxfId="12975" priority="13510">
      <formula>FM8&lt;&gt;""</formula>
    </cfRule>
    <cfRule type="expression" dxfId="12974" priority="13755">
      <formula>AND(Q8&lt;&gt;"",OR(R8:AD8&lt;&gt;""))</formula>
    </cfRule>
    <cfRule type="expression" dxfId="12973" priority="13766">
      <formula>AND(Q8="",AND(R8:AD8=""))</formula>
    </cfRule>
  </conditionalFormatting>
  <conditionalFormatting sqref="AD8">
    <cfRule type="expression" dxfId="12972" priority="13509">
      <formula>FM8&lt;&gt;""</formula>
    </cfRule>
    <cfRule type="expression" dxfId="12971" priority="13754">
      <formula>AND(Q8&lt;&gt;"",OR(R8:AD8&lt;&gt;""))</formula>
    </cfRule>
    <cfRule type="expression" dxfId="12970" priority="13765">
      <formula>AND(Q8="",AND(R8:AD8=""))</formula>
    </cfRule>
  </conditionalFormatting>
  <conditionalFormatting sqref="AE8">
    <cfRule type="expression" dxfId="12969" priority="13508">
      <formula>FM8&lt;&gt;""</formula>
    </cfRule>
    <cfRule type="expression" dxfId="12968" priority="13751">
      <formula>AND(AE8="無",OR(AF8:AI8&lt;&gt;""))</formula>
    </cfRule>
    <cfRule type="expression" dxfId="12967" priority="13752">
      <formula>AND(AE8="有",AND(AF8:AI8=""))</formula>
    </cfRule>
    <cfRule type="expression" dxfId="12966" priority="13753">
      <formula>AE8=""</formula>
    </cfRule>
  </conditionalFormatting>
  <conditionalFormatting sqref="AF8">
    <cfRule type="expression" dxfId="12965" priority="13746">
      <formula>AND(AE8="無",OR(AF8:AI8&lt;&gt;""))</formula>
    </cfRule>
    <cfRule type="expression" dxfId="12964" priority="13750">
      <formula>AND(AE8="有",AND(AF8:AI8=""))</formula>
    </cfRule>
  </conditionalFormatting>
  <conditionalFormatting sqref="AG8">
    <cfRule type="expression" dxfId="12963" priority="13745">
      <formula>AND(AE8="無",OR(AF8:AI8&lt;&gt;""))</formula>
    </cfRule>
    <cfRule type="expression" dxfId="12962" priority="13749">
      <formula>AND(AE8="有",AND(AF8:AI8=""))</formula>
    </cfRule>
  </conditionalFormatting>
  <conditionalFormatting sqref="AH8">
    <cfRule type="expression" dxfId="12961" priority="13744">
      <formula>AND(AE8="無",OR(AF8:AI8&lt;&gt;""))</formula>
    </cfRule>
    <cfRule type="expression" dxfId="12960" priority="13748">
      <formula>AND(AE8="有",AND(AF8:AI8=""))</formula>
    </cfRule>
  </conditionalFormatting>
  <conditionalFormatting sqref="AI8">
    <cfRule type="expression" dxfId="12959" priority="13743">
      <formula>AND(AE8="無",OR(AF8:AI8&lt;&gt;""))</formula>
    </cfRule>
    <cfRule type="expression" dxfId="12958" priority="13747">
      <formula>AND(AE8="有",AND(AF8:AI8=""))</formula>
    </cfRule>
  </conditionalFormatting>
  <conditionalFormatting sqref="AJ8">
    <cfRule type="expression" dxfId="12957" priority="13507">
      <formula>FM8&lt;&gt;""</formula>
    </cfRule>
    <cfRule type="expression" dxfId="12956" priority="13742">
      <formula>AJ8=""</formula>
    </cfRule>
  </conditionalFormatting>
  <conditionalFormatting sqref="AK8">
    <cfRule type="expression" dxfId="12955" priority="13506">
      <formula>FM8&lt;&gt;""</formula>
    </cfRule>
    <cfRule type="expression" dxfId="12954" priority="13741">
      <formula>AK8=""</formula>
    </cfRule>
  </conditionalFormatting>
  <conditionalFormatting sqref="AL8">
    <cfRule type="expression" dxfId="12953" priority="13505">
      <formula>FM8&lt;&gt;""</formula>
    </cfRule>
    <cfRule type="expression" dxfId="12952" priority="13740">
      <formula>AL8=""</formula>
    </cfRule>
  </conditionalFormatting>
  <conditionalFormatting sqref="AM8">
    <cfRule type="expression" dxfId="12951" priority="13504">
      <formula>FM8&lt;&gt;""</formula>
    </cfRule>
    <cfRule type="expression" dxfId="12950" priority="13739">
      <formula>AM8=""</formula>
    </cfRule>
  </conditionalFormatting>
  <conditionalFormatting sqref="AN8">
    <cfRule type="expression" dxfId="12949" priority="13503">
      <formula>FM8&lt;&gt;""</formula>
    </cfRule>
    <cfRule type="expression" dxfId="12948" priority="13734">
      <formula>AND(AN8="なし",AO8&lt;&gt;"")</formula>
    </cfRule>
    <cfRule type="expression" dxfId="12947" priority="13735">
      <formula>AND(AN8="あり",AO8="")</formula>
    </cfRule>
    <cfRule type="expression" dxfId="12946" priority="13738">
      <formula>AN8=""</formula>
    </cfRule>
  </conditionalFormatting>
  <conditionalFormatting sqref="AO8">
    <cfRule type="expression" dxfId="12945" priority="13736">
      <formula>AND(AN8="なし",AO8&lt;&gt;"")</formula>
    </cfRule>
    <cfRule type="expression" dxfId="12944" priority="13737">
      <formula>AND(AN8="あり",AO8="")</formula>
    </cfRule>
  </conditionalFormatting>
  <conditionalFormatting sqref="AP8">
    <cfRule type="expression" dxfId="12943" priority="13502">
      <formula>FM8&lt;&gt;""</formula>
    </cfRule>
    <cfRule type="expression" dxfId="12942" priority="13732">
      <formula>AND(AP8&lt;&gt;"",OR(AQ8:BD8&lt;&gt;""))</formula>
    </cfRule>
    <cfRule type="expression" dxfId="12941" priority="13733">
      <formula>AND(AP8="",AND(AQ8:BD8=""))</formula>
    </cfRule>
  </conditionalFormatting>
  <conditionalFormatting sqref="AQ8">
    <cfRule type="expression" dxfId="12940" priority="13501">
      <formula>FM8&lt;&gt;""</formula>
    </cfRule>
    <cfRule type="expression" dxfId="12939" priority="13730">
      <formula>AND(AP8&lt;&gt;"",OR(AQ8:BD8&lt;&gt;""))</formula>
    </cfRule>
    <cfRule type="expression" dxfId="12938" priority="13731">
      <formula>AND(AP8="",AND(AQ8:BD8=""))</formula>
    </cfRule>
  </conditionalFormatting>
  <conditionalFormatting sqref="AR8">
    <cfRule type="expression" dxfId="12937" priority="13500">
      <formula>FM8&lt;&gt;""</formula>
    </cfRule>
    <cfRule type="expression" dxfId="12936" priority="13728">
      <formula>AND(AP8&lt;&gt;"",OR(AQ8:BD8&lt;&gt;""))</formula>
    </cfRule>
    <cfRule type="expression" dxfId="12935" priority="13729">
      <formula>AND(AP8="",AND(AQ8:BD8=""))</formula>
    </cfRule>
  </conditionalFormatting>
  <conditionalFormatting sqref="AS8">
    <cfRule type="expression" dxfId="12934" priority="13499">
      <formula>FM8&lt;&gt;""</formula>
    </cfRule>
    <cfRule type="expression" dxfId="12933" priority="13726">
      <formula>AND(AP8&lt;&gt;"",OR(AQ8:BD8&lt;&gt;""))</formula>
    </cfRule>
    <cfRule type="expression" dxfId="12932" priority="13727">
      <formula>AND(AP8="",AND(AQ8:BD8=""))</formula>
    </cfRule>
  </conditionalFormatting>
  <conditionalFormatting sqref="AT8">
    <cfRule type="expression" dxfId="12931" priority="13498">
      <formula>FM8&lt;&gt;""</formula>
    </cfRule>
    <cfRule type="expression" dxfId="12930" priority="13724">
      <formula>AND(AP8&lt;&gt;"",OR(AQ8:BD8&lt;&gt;""))</formula>
    </cfRule>
    <cfRule type="expression" dxfId="12929" priority="13725">
      <formula>AND(AP8="",AND(AQ8:BD8=""))</formula>
    </cfRule>
  </conditionalFormatting>
  <conditionalFormatting sqref="AU8">
    <cfRule type="expression" dxfId="12928" priority="13497">
      <formula>FM8&lt;&gt;""</formula>
    </cfRule>
    <cfRule type="expression" dxfId="12927" priority="13722">
      <formula>AND(AP8&lt;&gt;"",OR(AQ8:BD8&lt;&gt;""))</formula>
    </cfRule>
    <cfRule type="expression" dxfId="12926" priority="13723">
      <formula>AND(AP8="",AND(AQ8:BD8=""))</formula>
    </cfRule>
  </conditionalFormatting>
  <conditionalFormatting sqref="AV8">
    <cfRule type="expression" dxfId="12925" priority="13496">
      <formula>FM8&lt;&gt;""</formula>
    </cfRule>
    <cfRule type="expression" dxfId="12924" priority="13720">
      <formula>AND(AP8&lt;&gt;"",OR(AQ8:BD8&lt;&gt;""))</formula>
    </cfRule>
    <cfRule type="expression" dxfId="12923" priority="13721">
      <formula>AND(AP8="",AND(AQ8:BD8=""))</formula>
    </cfRule>
  </conditionalFormatting>
  <conditionalFormatting sqref="AW8">
    <cfRule type="expression" dxfId="12922" priority="13495">
      <formula>FM8&lt;&gt;""</formula>
    </cfRule>
    <cfRule type="expression" dxfId="12921" priority="13718">
      <formula>AND(AP8&lt;&gt;"",OR(AQ8:BD8&lt;&gt;""))</formula>
    </cfRule>
    <cfRule type="expression" dxfId="12920" priority="13719">
      <formula>AND(AP8="",AND(AQ8:BD8=""))</formula>
    </cfRule>
  </conditionalFormatting>
  <conditionalFormatting sqref="AX8">
    <cfRule type="expression" dxfId="12919" priority="13494">
      <formula>FM8&lt;&gt;""</formula>
    </cfRule>
    <cfRule type="expression" dxfId="12918" priority="13716">
      <formula>AND(AP8&lt;&gt;"",OR(AQ8:BD8&lt;&gt;""))</formula>
    </cfRule>
    <cfRule type="expression" dxfId="12917" priority="13717">
      <formula>AND(AP8="",AND(AQ8:BD8=""))</formula>
    </cfRule>
  </conditionalFormatting>
  <conditionalFormatting sqref="AY8">
    <cfRule type="expression" dxfId="12916" priority="13493">
      <formula>FM8&lt;&gt;""</formula>
    </cfRule>
    <cfRule type="expression" dxfId="12915" priority="13714">
      <formula>AND(AP8&lt;&gt;"",OR(AQ8:BD8&lt;&gt;""))</formula>
    </cfRule>
    <cfRule type="expression" dxfId="12914" priority="13715">
      <formula>AND(AP8="",AND(AQ8:BD8=""))</formula>
    </cfRule>
  </conditionalFormatting>
  <conditionalFormatting sqref="AZ8">
    <cfRule type="expression" dxfId="12913" priority="13492">
      <formula>FM8&lt;&gt;""</formula>
    </cfRule>
    <cfRule type="expression" dxfId="12912" priority="13712">
      <formula>AND(AP8&lt;&gt;"",OR(AQ8:BD8&lt;&gt;""))</formula>
    </cfRule>
    <cfRule type="expression" dxfId="12911" priority="13713">
      <formula>AND(AP8="",AND(AQ8:BD8=""))</formula>
    </cfRule>
  </conditionalFormatting>
  <conditionalFormatting sqref="BA8">
    <cfRule type="expression" dxfId="12910" priority="13491">
      <formula>FM8&lt;&gt;""</formula>
    </cfRule>
    <cfRule type="expression" dxfId="12909" priority="13710">
      <formula>AND(AP8&lt;&gt;"",OR(AQ8:BD8&lt;&gt;""))</formula>
    </cfRule>
    <cfRule type="expression" dxfId="12908" priority="13711">
      <formula>AND(AP8="",AND(AQ8:BD8=""))</formula>
    </cfRule>
  </conditionalFormatting>
  <conditionalFormatting sqref="BB8">
    <cfRule type="expression" dxfId="12907" priority="13490">
      <formula>FM8&lt;&gt;""</formula>
    </cfRule>
    <cfRule type="expression" dxfId="12906" priority="13708">
      <formula>AND(AP8&lt;&gt;"",OR(AQ8:BD8&lt;&gt;""))</formula>
    </cfRule>
    <cfRule type="expression" dxfId="12905" priority="13709">
      <formula>AND(AP8="",AND(AQ8:BD8=""))</formula>
    </cfRule>
  </conditionalFormatting>
  <conditionalFormatting sqref="BC8">
    <cfRule type="expression" dxfId="12904" priority="13489">
      <formula>FM8&lt;&gt;""</formula>
    </cfRule>
    <cfRule type="expression" dxfId="12903" priority="13706">
      <formula>AND(AP8&lt;&gt;"",OR(AQ8:BD8&lt;&gt;""))</formula>
    </cfRule>
    <cfRule type="expression" dxfId="12902" priority="13707">
      <formula>AND(AP8="",AND(AQ8:BD8=""))</formula>
    </cfRule>
  </conditionalFormatting>
  <conditionalFormatting sqref="BD8">
    <cfRule type="expression" dxfId="12901" priority="13488">
      <formula>FM8&lt;&gt;""</formula>
    </cfRule>
    <cfRule type="expression" dxfId="12900" priority="13704">
      <formula>AND(AP8&lt;&gt;"",OR(AQ8:BD8&lt;&gt;""))</formula>
    </cfRule>
    <cfRule type="expression" dxfId="12899" priority="13705">
      <formula>AND(AP8="",AND(AQ8:BD8=""))</formula>
    </cfRule>
  </conditionalFormatting>
  <conditionalFormatting sqref="BG8">
    <cfRule type="expression" dxfId="12898" priority="13545">
      <formula>AND(BE8="独居",BG8&gt;=1)</formula>
    </cfRule>
    <cfRule type="expression" dxfId="12897" priority="13702">
      <formula>AND(BE8="同居",AND(BN8="",BG8&lt;&gt;COUNTA(BI8:BM8)))</formula>
    </cfRule>
    <cfRule type="expression" dxfId="12896" priority="13703">
      <formula>AND(BE8="同居",OR(BG8="",BG8=0))</formula>
    </cfRule>
  </conditionalFormatting>
  <conditionalFormatting sqref="BH8">
    <cfRule type="expression" dxfId="12895" priority="13700">
      <formula>AND(BE8="独居",BH8&gt;=1)</formula>
    </cfRule>
    <cfRule type="expression" dxfId="12894" priority="13701">
      <formula>AND(BE8="同居",OR(BH8="",BH8&gt;BG8))</formula>
    </cfRule>
  </conditionalFormatting>
  <conditionalFormatting sqref="BI8">
    <cfRule type="expression" dxfId="12893" priority="13693">
      <formula>AND(BE8="独居",OR(BI8:BN8&lt;&gt;""))</formula>
    </cfRule>
    <cfRule type="expression" dxfId="12892" priority="13699">
      <formula>AND(BE8="同居",AND(BN8="",BG8&lt;&gt;COUNTA(BI8:BM8)))</formula>
    </cfRule>
  </conditionalFormatting>
  <conditionalFormatting sqref="BJ8">
    <cfRule type="expression" dxfId="12891" priority="13692">
      <formula>AND(BE8="独居",OR(BI8:BN8&lt;&gt;""))</formula>
    </cfRule>
    <cfRule type="expression" dxfId="12890" priority="13698">
      <formula>AND(BE8="同居",AND(BN8="",BG8&lt;&gt;COUNTA(BI8:BM8)))</formula>
    </cfRule>
  </conditionalFormatting>
  <conditionalFormatting sqref="BK8">
    <cfRule type="expression" dxfId="12889" priority="13691">
      <formula>AND(BE8="独居",OR(BI8:BN8&lt;&gt;""))</formula>
    </cfRule>
    <cfRule type="expression" dxfId="12888" priority="13697">
      <formula>AND(BE8="同居",AND(BN8="",BG8&lt;&gt;COUNTA(BI8:BM8)))</formula>
    </cfRule>
  </conditionalFormatting>
  <conditionalFormatting sqref="BL8">
    <cfRule type="expression" dxfId="12887" priority="13690">
      <formula>AND(BE8="独居",OR(BI8:BN8&lt;&gt;""))</formula>
    </cfRule>
    <cfRule type="expression" dxfId="12886" priority="13696">
      <formula>AND(BE8="同居",AND(BN8="",BG8&lt;&gt;COUNTA(BI8:BM8)))</formula>
    </cfRule>
  </conditionalFormatting>
  <conditionalFormatting sqref="BM8">
    <cfRule type="expression" dxfId="12885" priority="13689">
      <formula>AND(BE8="独居",OR(BI8:BN8&lt;&gt;""))</formula>
    </cfRule>
    <cfRule type="expression" dxfId="12884" priority="13695">
      <formula>AND(BE8="同居",AND(BN8="",BG8&lt;&gt;COUNTA(BI8:BM8)))</formula>
    </cfRule>
  </conditionalFormatting>
  <conditionalFormatting sqref="BN8">
    <cfRule type="expression" dxfId="12883" priority="13688">
      <formula>AND(BE8="独居",OR(BI8:BN8&lt;&gt;""))</formula>
    </cfRule>
    <cfRule type="expression" dxfId="12882" priority="13694">
      <formula>AND(BE8="同居",AND(BN8="",BG8&lt;&gt;COUNTA(BI8:BM8)))</formula>
    </cfRule>
  </conditionalFormatting>
  <conditionalFormatting sqref="CG8">
    <cfRule type="expression" dxfId="12881" priority="13475">
      <formula>FM8&lt;&gt;""</formula>
    </cfRule>
    <cfRule type="expression" dxfId="12880" priority="13687">
      <formula>CG8=""</formula>
    </cfRule>
  </conditionalFormatting>
  <conditionalFormatting sqref="CH8">
    <cfRule type="expression" dxfId="12879" priority="13474">
      <formula>FM8&lt;&gt;""</formula>
    </cfRule>
    <cfRule type="expression" dxfId="12878" priority="13686">
      <formula>CH8=""</formula>
    </cfRule>
  </conditionalFormatting>
  <conditionalFormatting sqref="CI8">
    <cfRule type="expression" dxfId="12877" priority="13473">
      <formula>FM8&lt;&gt;""</formula>
    </cfRule>
    <cfRule type="expression" dxfId="12876" priority="13685">
      <formula>CI8=""</formula>
    </cfRule>
  </conditionalFormatting>
  <conditionalFormatting sqref="CJ8">
    <cfRule type="expression" dxfId="12875" priority="13472">
      <formula>FM8&lt;&gt;""</formula>
    </cfRule>
    <cfRule type="expression" dxfId="12874" priority="13684">
      <formula>CJ8=""</formula>
    </cfRule>
  </conditionalFormatting>
  <conditionalFormatting sqref="CK8">
    <cfRule type="expression" dxfId="12873" priority="13471">
      <formula>FM8&lt;&gt;""</formula>
    </cfRule>
    <cfRule type="expression" dxfId="12872" priority="13683">
      <formula>CK8=""</formula>
    </cfRule>
  </conditionalFormatting>
  <conditionalFormatting sqref="CL8">
    <cfRule type="expression" dxfId="12871" priority="13470">
      <formula>FM8&lt;&gt;""</formula>
    </cfRule>
    <cfRule type="expression" dxfId="12870" priority="13682">
      <formula>CL8=""</formula>
    </cfRule>
  </conditionalFormatting>
  <conditionalFormatting sqref="CM8">
    <cfRule type="expression" dxfId="12869" priority="13469">
      <formula>FM8&lt;&gt;""</formula>
    </cfRule>
    <cfRule type="expression" dxfId="12868" priority="13681">
      <formula>CM8=""</formula>
    </cfRule>
  </conditionalFormatting>
  <conditionalFormatting sqref="CN8">
    <cfRule type="expression" dxfId="12867" priority="13468">
      <formula>FM8&lt;&gt;""</formula>
    </cfRule>
    <cfRule type="expression" dxfId="12866" priority="13680">
      <formula>CN8=""</formula>
    </cfRule>
  </conditionalFormatting>
  <conditionalFormatting sqref="CO8">
    <cfRule type="expression" dxfId="12865" priority="13544">
      <formula>AND(CN8=0,CO8&lt;&gt;"")</formula>
    </cfRule>
    <cfRule type="expression" dxfId="12864" priority="13679">
      <formula>AND(CN8&gt;0,CO8="")</formula>
    </cfRule>
  </conditionalFormatting>
  <conditionalFormatting sqref="CP8">
    <cfRule type="expression" dxfId="12863" priority="13467">
      <formula>FM8&lt;&gt;""</formula>
    </cfRule>
    <cfRule type="expression" dxfId="12862" priority="13677">
      <formula>AND(CP8&lt;&gt;"",OR(CQ8:CT8&lt;&gt;""))</formula>
    </cfRule>
    <cfRule type="expression" dxfId="12861" priority="13678">
      <formula>AND(CP8="",AND(CQ8:CT8=""))</formula>
    </cfRule>
  </conditionalFormatting>
  <conditionalFormatting sqref="CQ8">
    <cfRule type="expression" dxfId="12860" priority="13466">
      <formula>FM8&lt;&gt;""</formula>
    </cfRule>
    <cfRule type="expression" dxfId="12859" priority="13675">
      <formula>AND(CP8&lt;&gt;"",OR(CQ8:CT8&lt;&gt;""))</formula>
    </cfRule>
    <cfRule type="expression" dxfId="12858" priority="13676">
      <formula>AND(CP8="",AND(CQ8:CT8=""))</formula>
    </cfRule>
  </conditionalFormatting>
  <conditionalFormatting sqref="CR8">
    <cfRule type="expression" dxfId="12857" priority="13465">
      <formula>FM8&lt;&gt;""</formula>
    </cfRule>
    <cfRule type="expression" dxfId="12856" priority="13673">
      <formula>AND(CP8&lt;&gt;"",OR(CQ8:CT8&lt;&gt;""))</formula>
    </cfRule>
    <cfRule type="expression" dxfId="12855" priority="13674">
      <formula>AND(CP8="",AND(CQ8:CT8=""))</formula>
    </cfRule>
  </conditionalFormatting>
  <conditionalFormatting sqref="CS8">
    <cfRule type="expression" dxfId="12854" priority="13464">
      <formula>FM8&lt;&gt;""</formula>
    </cfRule>
    <cfRule type="expression" dxfId="12853" priority="13671">
      <formula>AND(CP8&lt;&gt;"",OR(CQ8:CT8&lt;&gt;""))</formula>
    </cfRule>
    <cfRule type="expression" dxfId="12852" priority="13672">
      <formula>AND(CP8="",AND(CQ8:CT8=""))</formula>
    </cfRule>
  </conditionalFormatting>
  <conditionalFormatting sqref="CT8">
    <cfRule type="expression" dxfId="12851" priority="13463">
      <formula>FM8&lt;&gt;""</formula>
    </cfRule>
    <cfRule type="expression" dxfId="12850" priority="13669">
      <formula>AND(CP8&lt;&gt;"",OR(CQ8:CT8&lt;&gt;""))</formula>
    </cfRule>
    <cfRule type="expression" dxfId="12849" priority="13670">
      <formula>AND(CP8="",AND(CQ8:CT8=""))</formula>
    </cfRule>
  </conditionalFormatting>
  <conditionalFormatting sqref="CU8">
    <cfRule type="expression" dxfId="12848" priority="13462">
      <formula>FM8&lt;&gt;""</formula>
    </cfRule>
    <cfRule type="expression" dxfId="12847" priority="13668">
      <formula>CU8=""</formula>
    </cfRule>
  </conditionalFormatting>
  <conditionalFormatting sqref="CV8">
    <cfRule type="expression" dxfId="12846" priority="13461">
      <formula>FM8&lt;&gt;""</formula>
    </cfRule>
    <cfRule type="expression" dxfId="12845" priority="13667">
      <formula>CV8=""</formula>
    </cfRule>
  </conditionalFormatting>
  <conditionalFormatting sqref="CW8">
    <cfRule type="expression" dxfId="12844" priority="13460">
      <formula>FM8&lt;&gt;""</formula>
    </cfRule>
    <cfRule type="expression" dxfId="12843" priority="13665">
      <formula>AND(CW8&lt;&gt;"",OR(CX8:DI8&lt;&gt;""))</formula>
    </cfRule>
    <cfRule type="expression" dxfId="12842" priority="13666">
      <formula>AND(CW8="",AND(CX8:DI8=""))</formula>
    </cfRule>
  </conditionalFormatting>
  <conditionalFormatting sqref="CX8">
    <cfRule type="expression" dxfId="12841" priority="13459">
      <formula>FM8&lt;&gt;""</formula>
    </cfRule>
    <cfRule type="expression" dxfId="12840" priority="13639">
      <formula>AND(CY8&lt;&gt;"",CX8="")</formula>
    </cfRule>
    <cfRule type="expression" dxfId="12839" priority="13663">
      <formula>AND(CW8&lt;&gt;"",OR(CX8:DI8&lt;&gt;""))</formula>
    </cfRule>
    <cfRule type="expression" dxfId="12838" priority="13664">
      <formula>AND(CW8="",AND(CX8:DI8=""))</formula>
    </cfRule>
  </conditionalFormatting>
  <conditionalFormatting sqref="CY8">
    <cfRule type="expression" dxfId="12837" priority="13458">
      <formula>FM8&lt;&gt;""</formula>
    </cfRule>
    <cfRule type="expression" dxfId="12836" priority="13640">
      <formula>AND(CX8&lt;&gt;"",CY8="")</formula>
    </cfRule>
    <cfRule type="expression" dxfId="12835" priority="13661">
      <formula>AND(CW8&lt;&gt;"",OR(CX8:DI8&lt;&gt;""))</formula>
    </cfRule>
    <cfRule type="expression" dxfId="12834" priority="13662">
      <formula>AND(CW8="",AND(CX8:DI8=""))</formula>
    </cfRule>
  </conditionalFormatting>
  <conditionalFormatting sqref="CZ8">
    <cfRule type="expression" dxfId="12833" priority="13457">
      <formula>FM8&lt;&gt;""</formula>
    </cfRule>
    <cfRule type="expression" dxfId="12832" priority="13659">
      <formula>AND(CW8&lt;&gt;"",OR(CX8:DI8&lt;&gt;""))</formula>
    </cfRule>
    <cfRule type="expression" dxfId="12831" priority="13660">
      <formula>AND(CW8="",AND(CX8:DI8=""))</formula>
    </cfRule>
  </conditionalFormatting>
  <conditionalFormatting sqref="DA8">
    <cfRule type="expression" dxfId="12830" priority="13456">
      <formula>FM8&lt;&gt;""</formula>
    </cfRule>
    <cfRule type="expression" dxfId="12829" priority="13637">
      <formula>AND(DB8&lt;&gt;"",DA8="")</formula>
    </cfRule>
    <cfRule type="expression" dxfId="12828" priority="13657">
      <formula>AND(CW8&lt;&gt;"",OR(CX8:DI8&lt;&gt;""))</formula>
    </cfRule>
    <cfRule type="expression" dxfId="12827" priority="13658">
      <formula>AND(CW8="",AND(CX8:DI8=""))</formula>
    </cfRule>
  </conditionalFormatting>
  <conditionalFormatting sqref="DB8">
    <cfRule type="expression" dxfId="12826" priority="13455">
      <formula>FM8&lt;&gt;""</formula>
    </cfRule>
    <cfRule type="expression" dxfId="12825" priority="13638">
      <formula>AND(DA8&lt;&gt;"",DB8="")</formula>
    </cfRule>
    <cfRule type="expression" dxfId="12824" priority="13655">
      <formula>AND(CW8&lt;&gt;"",OR(CX8:DI8&lt;&gt;""))</formula>
    </cfRule>
    <cfRule type="expression" dxfId="12823" priority="13656">
      <formula>AND(CW8="",AND(CX8:DI8=""))</formula>
    </cfRule>
  </conditionalFormatting>
  <conditionalFormatting sqref="DC8">
    <cfRule type="expression" dxfId="12822" priority="13454">
      <formula>FM8&lt;&gt;""</formula>
    </cfRule>
    <cfRule type="expression" dxfId="12821" priority="13653">
      <formula>AND(CW8&lt;&gt;"",OR(CX8:DI8&lt;&gt;""))</formula>
    </cfRule>
    <cfRule type="expression" dxfId="12820" priority="13654">
      <formula>AND(CW8="",AND(CX8:DI8=""))</formula>
    </cfRule>
  </conditionalFormatting>
  <conditionalFormatting sqref="DD8">
    <cfRule type="expression" dxfId="12819" priority="13453">
      <formula>FM8&lt;&gt;""</formula>
    </cfRule>
    <cfRule type="expression" dxfId="12818" priority="13651">
      <formula>AND(CW8&lt;&gt;"",OR(CX8:DI8&lt;&gt;""))</formula>
    </cfRule>
    <cfRule type="expression" dxfId="12817" priority="13652">
      <formula>AND(CW8="",AND(CX8:DI8=""))</formula>
    </cfRule>
  </conditionalFormatting>
  <conditionalFormatting sqref="DE8">
    <cfRule type="expression" dxfId="12816" priority="13452">
      <formula>FM8&lt;&gt;""</formula>
    </cfRule>
    <cfRule type="expression" dxfId="12815" priority="13649">
      <formula>AND(CW8&lt;&gt;"",OR(CX8:DI8&lt;&gt;""))</formula>
    </cfRule>
    <cfRule type="expression" dxfId="12814" priority="13650">
      <formula>AND(CW8="",AND(CX8:DI8=""))</formula>
    </cfRule>
  </conditionalFormatting>
  <conditionalFormatting sqref="DF8">
    <cfRule type="expression" dxfId="12813" priority="13451">
      <formula>FM8&lt;&gt;""</formula>
    </cfRule>
    <cfRule type="expression" dxfId="12812" priority="13633">
      <formula>AND(DG8&lt;&gt;"",DF8="")</formula>
    </cfRule>
    <cfRule type="expression" dxfId="12811" priority="13647">
      <formula>AND(CW8&lt;&gt;"",OR(CX8:DI8&lt;&gt;""))</formula>
    </cfRule>
    <cfRule type="expression" dxfId="12810" priority="13648">
      <formula>AND(CW8="",AND(CX8:DI8=""))</formula>
    </cfRule>
  </conditionalFormatting>
  <conditionalFormatting sqref="DG8">
    <cfRule type="expression" dxfId="12809" priority="13450">
      <formula>FM8&lt;&gt;""</formula>
    </cfRule>
    <cfRule type="expression" dxfId="12808" priority="13634">
      <formula>AND(DF8&lt;&gt;"",DG8="")</formula>
    </cfRule>
    <cfRule type="expression" dxfId="12807" priority="13645">
      <formula>AND(CW8&lt;&gt;"",OR(CX8:DI8&lt;&gt;""))</formula>
    </cfRule>
    <cfRule type="expression" dxfId="12806" priority="13646">
      <formula>AND(CW8="",AND(CX8:DI8=""))</formula>
    </cfRule>
  </conditionalFormatting>
  <conditionalFormatting sqref="DH8">
    <cfRule type="expression" dxfId="12805" priority="13449">
      <formula>FM8&lt;&gt;""</formula>
    </cfRule>
    <cfRule type="expression" dxfId="12804" priority="13643">
      <formula>AND(CW8&lt;&gt;"",OR(CX8:DI8&lt;&gt;""))</formula>
    </cfRule>
    <cfRule type="expression" dxfId="12803" priority="13644">
      <formula>AND(CW8="",AND(CX8:DI8=""))</formula>
    </cfRule>
  </conditionalFormatting>
  <conditionalFormatting sqref="DI8">
    <cfRule type="expression" dxfId="12802" priority="13448">
      <formula>FM8&lt;&gt;""</formula>
    </cfRule>
    <cfRule type="expression" dxfId="12801" priority="13641">
      <formula>AND(CW8&lt;&gt;"",OR(CX8:DI8&lt;&gt;""))</formula>
    </cfRule>
    <cfRule type="expression" dxfId="12800" priority="13642">
      <formula>AND(CW8="",AND(CX8:DI8=""))</formula>
    </cfRule>
  </conditionalFormatting>
  <conditionalFormatting sqref="DJ8">
    <cfRule type="expression" dxfId="12799" priority="13447">
      <formula>FM8&lt;&gt;""</formula>
    </cfRule>
    <cfRule type="expression" dxfId="12798" priority="13636">
      <formula>DJ8=""</formula>
    </cfRule>
  </conditionalFormatting>
  <conditionalFormatting sqref="DK8">
    <cfRule type="expression" dxfId="12797" priority="13446">
      <formula>FM8&lt;&gt;""</formula>
    </cfRule>
    <cfRule type="expression" dxfId="12796" priority="13635">
      <formula>AND(DJ8&lt;&gt;"自立",DK8="")</formula>
    </cfRule>
  </conditionalFormatting>
  <conditionalFormatting sqref="DL8">
    <cfRule type="expression" dxfId="12795" priority="13445">
      <formula>FM8&lt;&gt;""</formula>
    </cfRule>
    <cfRule type="expression" dxfId="12794" priority="13632">
      <formula>DL8=""</formula>
    </cfRule>
  </conditionalFormatting>
  <conditionalFormatting sqref="DM8">
    <cfRule type="expression" dxfId="12793" priority="13630">
      <formula>AND(DL8&lt;&gt;"アレルギー食",DM8&lt;&gt;"")</formula>
    </cfRule>
    <cfRule type="expression" dxfId="12792" priority="13631">
      <formula>AND(DL8="アレルギー食",DM8="")</formula>
    </cfRule>
  </conditionalFormatting>
  <conditionalFormatting sqref="DN8">
    <cfRule type="expression" dxfId="12791" priority="13444">
      <formula>FM8&lt;&gt;""</formula>
    </cfRule>
    <cfRule type="expression" dxfId="12790" priority="13629">
      <formula>DN8=""</formula>
    </cfRule>
  </conditionalFormatting>
  <conditionalFormatting sqref="DO8">
    <cfRule type="expression" dxfId="12789" priority="13443">
      <formula>FM8&lt;&gt;""</formula>
    </cfRule>
    <cfRule type="expression" dxfId="12788" priority="13623">
      <formula>AND(DO8&lt;&gt;"",DN8="")</formula>
    </cfRule>
    <cfRule type="expression" dxfId="12787" priority="13627">
      <formula>AND(DN8&lt;&gt;"自立",DO8="")</formula>
    </cfRule>
    <cfRule type="expression" dxfId="12786" priority="13628">
      <formula>AND(DN8="自立",DO8&lt;&gt;"")</formula>
    </cfRule>
  </conditionalFormatting>
  <conditionalFormatting sqref="DP8">
    <cfRule type="expression" dxfId="12785" priority="13442">
      <formula>FM8&lt;&gt;""</formula>
    </cfRule>
    <cfRule type="expression" dxfId="12784" priority="13626">
      <formula>DP8=""</formula>
    </cfRule>
  </conditionalFormatting>
  <conditionalFormatting sqref="DQ8">
    <cfRule type="expression" dxfId="12783" priority="13441">
      <formula>FM8&lt;&gt;""</formula>
    </cfRule>
    <cfRule type="expression" dxfId="12782" priority="13622">
      <formula>AND(DQ8&lt;&gt;"",DP8="")</formula>
    </cfRule>
    <cfRule type="expression" dxfId="12781" priority="13624">
      <formula>AND(DP8&lt;&gt;"自立",DQ8="")</formula>
    </cfRule>
    <cfRule type="expression" dxfId="12780" priority="13625">
      <formula>AND(DP8="自立",DQ8&lt;&gt;"")</formula>
    </cfRule>
  </conditionalFormatting>
  <conditionalFormatting sqref="DR8">
    <cfRule type="expression" dxfId="12779" priority="13440">
      <formula>FM8&lt;&gt;""</formula>
    </cfRule>
    <cfRule type="expression" dxfId="12778" priority="13621">
      <formula>DR8=""</formula>
    </cfRule>
  </conditionalFormatting>
  <conditionalFormatting sqref="DS8">
    <cfRule type="expression" dxfId="12777" priority="13439">
      <formula>FM8&lt;&gt;""</formula>
    </cfRule>
    <cfRule type="expression" dxfId="12776" priority="13618">
      <formula>AND(DS8&lt;&gt;"",DR8="")</formula>
    </cfRule>
    <cfRule type="expression" dxfId="12775" priority="13619">
      <formula>AND(DR8&lt;&gt;"自立",DS8="")</formula>
    </cfRule>
    <cfRule type="expression" dxfId="12774" priority="13620">
      <formula>AND(DR8="自立",DS8&lt;&gt;"")</formula>
    </cfRule>
  </conditionalFormatting>
  <conditionalFormatting sqref="DT8">
    <cfRule type="expression" dxfId="12773" priority="13438">
      <formula>FM8&lt;&gt;""</formula>
    </cfRule>
    <cfRule type="expression" dxfId="12772" priority="13617">
      <formula>DT8=""</formula>
    </cfRule>
  </conditionalFormatting>
  <conditionalFormatting sqref="DV8">
    <cfRule type="expression" dxfId="12771" priority="13436">
      <formula>FM8&lt;&gt;""</formula>
    </cfRule>
    <cfRule type="expression" dxfId="12770" priority="13616">
      <formula>DV8=""</formula>
    </cfRule>
  </conditionalFormatting>
  <conditionalFormatting sqref="EA8">
    <cfRule type="expression" dxfId="12769" priority="13434">
      <formula>FM8&lt;&gt;""</formula>
    </cfRule>
    <cfRule type="expression" dxfId="12768" priority="13566">
      <formula>AND(EB8&lt;&gt;"",EA8&lt;&gt;"その他")</formula>
    </cfRule>
    <cfRule type="expression" dxfId="12767" priority="13615">
      <formula>EA8=""</formula>
    </cfRule>
  </conditionalFormatting>
  <conditionalFormatting sqref="EB8">
    <cfRule type="expression" dxfId="12766" priority="13613">
      <formula>AND(EA8&lt;&gt;"その他",EB8&lt;&gt;"")</formula>
    </cfRule>
    <cfRule type="expression" dxfId="12765" priority="13614">
      <formula>AND(EA8="その他",EB8="")</formula>
    </cfRule>
  </conditionalFormatting>
  <conditionalFormatting sqref="EC8">
    <cfRule type="expression" dxfId="12764" priority="13433">
      <formula>FM8&lt;&gt;""</formula>
    </cfRule>
    <cfRule type="expression" dxfId="12763" priority="13612">
      <formula>AND(EC8:EI8="")</formula>
    </cfRule>
  </conditionalFormatting>
  <conditionalFormatting sqref="ED8">
    <cfRule type="expression" dxfId="12762" priority="13432">
      <formula>FM8&lt;&gt;""</formula>
    </cfRule>
    <cfRule type="expression" dxfId="12761" priority="13611">
      <formula>AND(EC8:EI8="")</formula>
    </cfRule>
  </conditionalFormatting>
  <conditionalFormatting sqref="EE8">
    <cfRule type="expression" dxfId="12760" priority="13431">
      <formula>FM8&lt;&gt;""</formula>
    </cfRule>
    <cfRule type="expression" dxfId="12759" priority="13610">
      <formula>AND(EC8:EI8="")</formula>
    </cfRule>
  </conditionalFormatting>
  <conditionalFormatting sqref="EF8">
    <cfRule type="expression" dxfId="12758" priority="13430">
      <formula>FM8&lt;&gt;""</formula>
    </cfRule>
    <cfRule type="expression" dxfId="12757" priority="13609">
      <formula>AND(EC8:EI8="")</formula>
    </cfRule>
  </conditionalFormatting>
  <conditionalFormatting sqref="EG8">
    <cfRule type="expression" dxfId="12756" priority="13429">
      <formula>FM8&lt;&gt;""</formula>
    </cfRule>
    <cfRule type="expression" dxfId="12755" priority="13608">
      <formula>AND(EC8:EI8="")</formula>
    </cfRule>
  </conditionalFormatting>
  <conditionalFormatting sqref="EH8">
    <cfRule type="expression" dxfId="12754" priority="13428">
      <formula>FM8&lt;&gt;""</formula>
    </cfRule>
    <cfRule type="expression" dxfId="12753" priority="13607">
      <formula>AND(EC8:EI8="")</formula>
    </cfRule>
  </conditionalFormatting>
  <conditionalFormatting sqref="EI8">
    <cfRule type="expression" dxfId="12752" priority="13427">
      <formula>FM8&lt;&gt;""</formula>
    </cfRule>
    <cfRule type="expression" dxfId="12751" priority="13606">
      <formula>AND(EC8:EI8="")</formula>
    </cfRule>
  </conditionalFormatting>
  <conditionalFormatting sqref="EL8">
    <cfRule type="expression" dxfId="12750" priority="13426">
      <formula>FM8&lt;&gt;""</formula>
    </cfRule>
    <cfRule type="expression" dxfId="12749" priority="13604">
      <formula>AND(EK8&lt;&gt;"",EL8&lt;&gt;"")</formula>
    </cfRule>
    <cfRule type="expression" dxfId="12748" priority="13605">
      <formula>AND(EK8="",EL8="")</formula>
    </cfRule>
  </conditionalFormatting>
  <conditionalFormatting sqref="EM8">
    <cfRule type="expression" dxfId="12747" priority="13425">
      <formula>FM8&lt;&gt;""</formula>
    </cfRule>
    <cfRule type="expression" dxfId="12746" priority="13602">
      <formula>AND(EK8&lt;&gt;"",EM8&lt;&gt;"")</formula>
    </cfRule>
    <cfRule type="expression" dxfId="12745" priority="13603">
      <formula>AND(EK8="",EM8="")</formula>
    </cfRule>
  </conditionalFormatting>
  <conditionalFormatting sqref="EN8">
    <cfRule type="expression" dxfId="12744" priority="13424">
      <formula>FM8&lt;&gt;""</formula>
    </cfRule>
    <cfRule type="expression" dxfId="12743" priority="13600">
      <formula>AND(EK8&lt;&gt;"",EN8&lt;&gt;"")</formula>
    </cfRule>
    <cfRule type="expression" dxfId="12742" priority="13601">
      <formula>AND(EK8="",EN8="")</formula>
    </cfRule>
  </conditionalFormatting>
  <conditionalFormatting sqref="EP8">
    <cfRule type="expression" dxfId="12741" priority="13594">
      <formula>AND(EK8&lt;&gt;"",EP8&lt;&gt;"")</formula>
    </cfRule>
    <cfRule type="expression" dxfId="12740" priority="13598">
      <formula>AND(EP8&lt;&gt;"",EO8="")</formula>
    </cfRule>
    <cfRule type="expression" dxfId="12739" priority="13599">
      <formula>AND(EO8&lt;&gt;"",EP8="")</formula>
    </cfRule>
  </conditionalFormatting>
  <conditionalFormatting sqref="EQ8">
    <cfRule type="expression" dxfId="12738" priority="13593">
      <formula>AND(EK8&lt;&gt;"",EQ8&lt;&gt;"")</formula>
    </cfRule>
    <cfRule type="expression" dxfId="12737" priority="13596">
      <formula>AND(EQ8&lt;&gt;"",EO8="")</formula>
    </cfRule>
    <cfRule type="expression" dxfId="12736" priority="13597">
      <formula>AND(EO8&lt;&gt;"",EQ8="")</formula>
    </cfRule>
  </conditionalFormatting>
  <conditionalFormatting sqref="EO8">
    <cfRule type="expression" dxfId="12735" priority="13595">
      <formula>AND(EK8&lt;&gt;"",EO8&lt;&gt;"")</formula>
    </cfRule>
  </conditionalFormatting>
  <conditionalFormatting sqref="ES8">
    <cfRule type="expression" dxfId="12734" priority="13423">
      <formula>FM8&lt;&gt;""</formula>
    </cfRule>
    <cfRule type="expression" dxfId="12733" priority="13591">
      <formula>AND(ER8&lt;&gt;"",ES8&lt;&gt;"")</formula>
    </cfRule>
    <cfRule type="expression" dxfId="12732" priority="13592">
      <formula>AND(ER8="",ES8="")</formula>
    </cfRule>
  </conditionalFormatting>
  <conditionalFormatting sqref="ET8">
    <cfRule type="expression" dxfId="12731" priority="13422">
      <formula>FM8&lt;&gt;""</formula>
    </cfRule>
    <cfRule type="expression" dxfId="12730" priority="13589">
      <formula>AND(ER8&lt;&gt;"",ET8&lt;&gt;"")</formula>
    </cfRule>
    <cfRule type="expression" dxfId="12729" priority="13590">
      <formula>AND(ER8="",ET8="")</formula>
    </cfRule>
  </conditionalFormatting>
  <conditionalFormatting sqref="EU8">
    <cfRule type="expression" dxfId="12728" priority="13421">
      <formula>FM8&lt;&gt;""</formula>
    </cfRule>
    <cfRule type="expression" dxfId="12727" priority="13587">
      <formula>AND(ER8&lt;&gt;"",EU8&lt;&gt;"")</formula>
    </cfRule>
    <cfRule type="expression" dxfId="12726" priority="13588">
      <formula>AND(ER8="",EU8="")</formula>
    </cfRule>
  </conditionalFormatting>
  <conditionalFormatting sqref="EW8">
    <cfRule type="expression" dxfId="12725" priority="13581">
      <formula>AND(ER8&lt;&gt;"",EW8&lt;&gt;"")</formula>
    </cfRule>
    <cfRule type="expression" dxfId="12724" priority="13585">
      <formula>AND(EW8&lt;&gt;"",EV8="")</formula>
    </cfRule>
    <cfRule type="expression" dxfId="12723" priority="13586">
      <formula>AND(EV8&lt;&gt;"",EW8="")</formula>
    </cfRule>
  </conditionalFormatting>
  <conditionalFormatting sqref="EX8">
    <cfRule type="expression" dxfId="12722" priority="13580">
      <formula>AND(ER8&lt;&gt;"",EX8&lt;&gt;"")</formula>
    </cfRule>
    <cfRule type="expression" dxfId="12721" priority="13583">
      <formula>AND(EX8&lt;&gt;"",EV8="")</formula>
    </cfRule>
    <cfRule type="expression" dxfId="12720" priority="13584">
      <formula>AND(EV8&lt;&gt;"",EX8="")</formula>
    </cfRule>
  </conditionalFormatting>
  <conditionalFormatting sqref="EV8">
    <cfRule type="expression" dxfId="12719" priority="13582">
      <formula>AND(ER8&lt;&gt;"",EV8&lt;&gt;"")</formula>
    </cfRule>
  </conditionalFormatting>
  <conditionalFormatting sqref="ER8">
    <cfRule type="expression" dxfId="12718" priority="13579">
      <formula>AND(ER8&lt;&gt;"",OR(ES8:EX8&lt;&gt;""))</formula>
    </cfRule>
  </conditionalFormatting>
  <conditionalFormatting sqref="EK8">
    <cfRule type="expression" dxfId="12717" priority="13578">
      <formula>AND(EK8&lt;&gt;"",OR(EL8:EQ8&lt;&gt;""))</formula>
    </cfRule>
  </conditionalFormatting>
  <conditionalFormatting sqref="EY8">
    <cfRule type="expression" dxfId="12716" priority="13420">
      <formula>FM8&lt;&gt;""</formula>
    </cfRule>
    <cfRule type="expression" dxfId="12715" priority="13577">
      <formula>AND(EY8:FD8="")</formula>
    </cfRule>
  </conditionalFormatting>
  <conditionalFormatting sqref="EZ8">
    <cfRule type="expression" dxfId="12714" priority="13419">
      <formula>FM8&lt;&gt;""</formula>
    </cfRule>
    <cfRule type="expression" dxfId="12713" priority="13576">
      <formula>AND(EY8:FD8="")</formula>
    </cfRule>
  </conditionalFormatting>
  <conditionalFormatting sqref="FA8">
    <cfRule type="expression" dxfId="12712" priority="13418">
      <formula>FM8&lt;&gt;""</formula>
    </cfRule>
    <cfRule type="expression" dxfId="12711" priority="13575">
      <formula>AND(EY8:FD8="")</formula>
    </cfRule>
  </conditionalFormatting>
  <conditionalFormatting sqref="FB8">
    <cfRule type="expression" dxfId="12710" priority="13417">
      <formula>FM8&lt;&gt;""</formula>
    </cfRule>
    <cfRule type="expression" dxfId="12709" priority="13574">
      <formula>AND(EY8:FD8="")</formula>
    </cfRule>
  </conditionalFormatting>
  <conditionalFormatting sqref="FD8">
    <cfRule type="expression" dxfId="12708" priority="13415">
      <formula>FM8&lt;&gt;""</formula>
    </cfRule>
    <cfRule type="expression" dxfId="12707" priority="13573">
      <formula>AND(EY8:FD8="")</formula>
    </cfRule>
  </conditionalFormatting>
  <conditionalFormatting sqref="FC8">
    <cfRule type="expression" dxfId="12706" priority="13416">
      <formula>FM8&lt;&gt;""</formula>
    </cfRule>
    <cfRule type="expression" dxfId="12705" priority="13572">
      <formula>AND(EY8:FD8="")</formula>
    </cfRule>
  </conditionalFormatting>
  <conditionalFormatting sqref="FE8">
    <cfRule type="expression" dxfId="12704" priority="13414">
      <formula>FM8&lt;&gt;""</formula>
    </cfRule>
    <cfRule type="expression" dxfId="12703" priority="13571">
      <formula>FE8=""</formula>
    </cfRule>
  </conditionalFormatting>
  <conditionalFormatting sqref="FF8">
    <cfRule type="expression" dxfId="12702" priority="13569">
      <formula>AND(FE8&lt;&gt;"2人以上の体制",FF8&lt;&gt;"")</formula>
    </cfRule>
    <cfRule type="expression" dxfId="12701" priority="13570">
      <formula>AND(FE8="2人以上の体制",FF8="")</formula>
    </cfRule>
  </conditionalFormatting>
  <conditionalFormatting sqref="FG8">
    <cfRule type="expression" dxfId="12700" priority="13413">
      <formula>FM8&lt;&gt;""</formula>
    </cfRule>
    <cfRule type="expression" dxfId="12699" priority="13568">
      <formula>FG8=""</formula>
    </cfRule>
  </conditionalFormatting>
  <conditionalFormatting sqref="FH8">
    <cfRule type="expression" dxfId="12698" priority="13412">
      <formula>FM8&lt;&gt;""</formula>
    </cfRule>
    <cfRule type="expression" dxfId="12697" priority="13567">
      <formula>FH8=""</formula>
    </cfRule>
  </conditionalFormatting>
  <conditionalFormatting sqref="BO8">
    <cfRule type="expression" dxfId="12696" priority="13486">
      <formula>FM8&lt;&gt;""</formula>
    </cfRule>
    <cfRule type="expression" dxfId="12695" priority="13565">
      <formula>BO8=""</formula>
    </cfRule>
  </conditionalFormatting>
  <conditionalFormatting sqref="BP8">
    <cfRule type="expression" dxfId="12694" priority="13485">
      <formula>FM8&lt;&gt;""</formula>
    </cfRule>
    <cfRule type="expression" dxfId="12693" priority="13564">
      <formula>BP8=""</formula>
    </cfRule>
  </conditionalFormatting>
  <conditionalFormatting sqref="BQ8">
    <cfRule type="expression" dxfId="12692" priority="13484">
      <formula>FM8&lt;&gt;""</formula>
    </cfRule>
    <cfRule type="expression" dxfId="12691" priority="13563">
      <formula>BQ8=""</formula>
    </cfRule>
  </conditionalFormatting>
  <conditionalFormatting sqref="BR8">
    <cfRule type="expression" dxfId="12690" priority="13483">
      <formula>FM8&lt;&gt;""</formula>
    </cfRule>
    <cfRule type="expression" dxfId="12689" priority="13552">
      <formula>AND(BR8:BS8="")</formula>
    </cfRule>
  </conditionalFormatting>
  <conditionalFormatting sqref="BS8">
    <cfRule type="expression" dxfId="12688" priority="13482">
      <formula>FM8&lt;&gt;""</formula>
    </cfRule>
    <cfRule type="expression" dxfId="12687" priority="13562">
      <formula>AND(BR8:BS8="")</formula>
    </cfRule>
  </conditionalFormatting>
  <conditionalFormatting sqref="BU8">
    <cfRule type="expression" dxfId="12686" priority="13557">
      <formula>AND(BT8="",BU8&lt;&gt;"")</formula>
    </cfRule>
    <cfRule type="expression" dxfId="12685" priority="13561">
      <formula>AND(BT8&lt;&gt;"",BU8="")</formula>
    </cfRule>
  </conditionalFormatting>
  <conditionalFormatting sqref="BV8">
    <cfRule type="expression" dxfId="12684" priority="13556">
      <formula>AND(BT8="",BV8&lt;&gt;"")</formula>
    </cfRule>
    <cfRule type="expression" dxfId="12683" priority="13560">
      <formula>AND(BT8&lt;&gt;"",BV8="")</formula>
    </cfRule>
  </conditionalFormatting>
  <conditionalFormatting sqref="BW8">
    <cfRule type="expression" dxfId="12682" priority="13555">
      <formula>AND(BT8="",BW8&lt;&gt;"")</formula>
    </cfRule>
    <cfRule type="expression" dxfId="12681" priority="13559">
      <formula>AND(BT8&lt;&gt;"",AND(BW8:BX8=""))</formula>
    </cfRule>
  </conditionalFormatting>
  <conditionalFormatting sqref="BX8">
    <cfRule type="expression" dxfId="12680" priority="13554">
      <formula>AND(BT8="",BX8&lt;&gt;"")</formula>
    </cfRule>
    <cfRule type="expression" dxfId="12679" priority="13558">
      <formula>AND(BT8&lt;&gt;"",AND(BW8:BX8=""))</formula>
    </cfRule>
  </conditionalFormatting>
  <conditionalFormatting sqref="BT8">
    <cfRule type="expression" dxfId="12678" priority="13553">
      <formula>AND(BT8="",OR(BU8:BX8&lt;&gt;""))</formula>
    </cfRule>
  </conditionalFormatting>
  <conditionalFormatting sqref="BY8">
    <cfRule type="expression" dxfId="12677" priority="13481">
      <formula>FM8&lt;&gt;""</formula>
    </cfRule>
    <cfRule type="expression" dxfId="12676" priority="13551">
      <formula>BY8=""</formula>
    </cfRule>
  </conditionalFormatting>
  <conditionalFormatting sqref="BZ8">
    <cfRule type="expression" dxfId="12675" priority="13480">
      <formula>FM8&lt;&gt;""</formula>
    </cfRule>
    <cfRule type="expression" dxfId="12674" priority="13550">
      <formula>BZ8=""</formula>
    </cfRule>
  </conditionalFormatting>
  <conditionalFormatting sqref="CC8">
    <cfRule type="expression" dxfId="12673" priority="13479">
      <formula>FM8&lt;&gt;""</formula>
    </cfRule>
    <cfRule type="expression" dxfId="12672" priority="13549">
      <formula>CC8=""</formula>
    </cfRule>
  </conditionalFormatting>
  <conditionalFormatting sqref="CD8">
    <cfRule type="expression" dxfId="12671" priority="13478">
      <formula>FM8&lt;&gt;""</formula>
    </cfRule>
    <cfRule type="expression" dxfId="12670" priority="13548">
      <formula>CD8=""</formula>
    </cfRule>
  </conditionalFormatting>
  <conditionalFormatting sqref="CE8">
    <cfRule type="expression" dxfId="12669" priority="13477">
      <formula>FM8&lt;&gt;""</formula>
    </cfRule>
    <cfRule type="expression" dxfId="12668" priority="13547">
      <formula>CE8=""</formula>
    </cfRule>
  </conditionalFormatting>
  <conditionalFormatting sqref="FK8">
    <cfRule type="expression" dxfId="12667" priority="13546">
      <formula>FK8=""</formula>
    </cfRule>
  </conditionalFormatting>
  <conditionalFormatting sqref="H8">
    <cfRule type="expression" dxfId="12666" priority="13527">
      <formula>FM8&lt;&gt;""</formula>
    </cfRule>
    <cfRule type="expression" dxfId="12665" priority="13543">
      <formula>H8=""</formula>
    </cfRule>
  </conditionalFormatting>
  <conditionalFormatting sqref="B8">
    <cfRule type="expression" dxfId="12664" priority="13411">
      <formula>FM8&lt;&gt;""</formula>
    </cfRule>
    <cfRule type="expression" dxfId="12663" priority="13542">
      <formula>B8=""</formula>
    </cfRule>
  </conditionalFormatting>
  <conditionalFormatting sqref="CF8">
    <cfRule type="expression" dxfId="12662" priority="13476">
      <formula>FM8&lt;&gt;""</formula>
    </cfRule>
    <cfRule type="expression" dxfId="12661" priority="13541">
      <formula>CF8=""</formula>
    </cfRule>
  </conditionalFormatting>
  <conditionalFormatting sqref="EJ8">
    <cfRule type="expression" dxfId="12660" priority="13540">
      <formula>AND(OR(EC8:EH8&lt;&gt;""),EJ8="")</formula>
    </cfRule>
  </conditionalFormatting>
  <conditionalFormatting sqref="BE8">
    <cfRule type="expression" dxfId="12659" priority="13487">
      <formula>FM8&lt;&gt;""</formula>
    </cfRule>
    <cfRule type="expression" dxfId="12658" priority="13539">
      <formula>BE8=""</formula>
    </cfRule>
  </conditionalFormatting>
  <conditionalFormatting sqref="BF8">
    <cfRule type="expression" dxfId="12657" priority="13538">
      <formula>AND(BE8="同居",AND(BF8="",BG8=""))</formula>
    </cfRule>
  </conditionalFormatting>
  <conditionalFormatting sqref="CB8">
    <cfRule type="expression" dxfId="12656" priority="13537">
      <formula>AND(CA8&lt;&gt;"",CB8="")</formula>
    </cfRule>
  </conditionalFormatting>
  <conditionalFormatting sqref="CA8">
    <cfRule type="expression" dxfId="12655" priority="13536">
      <formula>AND(CA8="",CB8&lt;&gt;"")</formula>
    </cfRule>
  </conditionalFormatting>
  <conditionalFormatting sqref="DU8">
    <cfRule type="expression" dxfId="12654" priority="13437">
      <formula>FM8&lt;&gt;""</formula>
    </cfRule>
    <cfRule type="expression" dxfId="12653" priority="13533">
      <formula>AND(DU8&lt;&gt;"",DT8="")</formula>
    </cfRule>
    <cfRule type="expression" dxfId="12652" priority="13534">
      <formula>AND(DT8&lt;&gt;"自立",DU8="")</formula>
    </cfRule>
    <cfRule type="expression" dxfId="12651" priority="13535">
      <formula>AND(DT8="自立",DU8&lt;&gt;"")</formula>
    </cfRule>
  </conditionalFormatting>
  <conditionalFormatting sqref="DW8">
    <cfRule type="expression" dxfId="12650" priority="13435">
      <formula>FM8&lt;&gt;""</formula>
    </cfRule>
    <cfRule type="expression" dxfId="12649" priority="13530">
      <formula>AND(DW8&lt;&gt;"",DV8="")</formula>
    </cfRule>
    <cfRule type="expression" dxfId="12648" priority="13531">
      <formula>AND(DV8="自立",DW8&lt;&gt;"")</formula>
    </cfRule>
    <cfRule type="expression" dxfId="12647" priority="13532">
      <formula>AND(DV8&lt;&gt;"自立",DW8="")</formula>
    </cfRule>
  </conditionalFormatting>
  <conditionalFormatting sqref="I8:J8">
    <cfRule type="expression" dxfId="12646" priority="13529">
      <formula>I8=""</formula>
    </cfRule>
  </conditionalFormatting>
  <conditionalFormatting sqref="P8">
    <cfRule type="expression" dxfId="12645" priority="13523">
      <formula>FM8&lt;&gt;""</formula>
    </cfRule>
    <cfRule type="expression" dxfId="12644" priority="13528">
      <formula>P8=""</formula>
    </cfRule>
  </conditionalFormatting>
  <conditionalFormatting sqref="FN8">
    <cfRule type="expression" dxfId="12643" priority="13406">
      <formula>AND(FN8="",AND(Q8:FJ8=""))</formula>
    </cfRule>
    <cfRule type="expression" dxfId="12642" priority="13407">
      <formula>AND(FN8&lt;&gt;"",OR(Q8:FJ8&lt;&gt;""))</formula>
    </cfRule>
  </conditionalFormatting>
  <conditionalFormatting sqref="FM8">
    <cfRule type="expression" dxfId="12641" priority="13408">
      <formula>AND(FM8="",AND(Q8:FJ8=""))</formula>
    </cfRule>
    <cfRule type="expression" dxfId="12640" priority="13410">
      <formula>AND(FM8&lt;&gt;"",OR(Q8:FJ8&lt;&gt;""))</formula>
    </cfRule>
  </conditionalFormatting>
  <conditionalFormatting sqref="FL8">
    <cfRule type="expression" dxfId="12639" priority="13409">
      <formula>FL8=""</formula>
    </cfRule>
  </conditionalFormatting>
  <conditionalFormatting sqref="C9">
    <cfRule type="expression" dxfId="12638" priority="13405">
      <formula>C9=""</formula>
    </cfRule>
  </conditionalFormatting>
  <conditionalFormatting sqref="D9">
    <cfRule type="expression" dxfId="12637" priority="13404">
      <formula>D9=""</formula>
    </cfRule>
  </conditionalFormatting>
  <conditionalFormatting sqref="E9">
    <cfRule type="expression" dxfId="12636" priority="13403">
      <formula>E9=""</formula>
    </cfRule>
  </conditionalFormatting>
  <conditionalFormatting sqref="G9">
    <cfRule type="expression" dxfId="12635" priority="13402">
      <formula>G9=""</formula>
    </cfRule>
  </conditionalFormatting>
  <conditionalFormatting sqref="K9">
    <cfRule type="expression" dxfId="12634" priority="13143">
      <formula>FM9&lt;&gt;""</formula>
    </cfRule>
    <cfRule type="expression" dxfId="12633" priority="13401">
      <formula>AND(K9="",L9="")</formula>
    </cfRule>
  </conditionalFormatting>
  <conditionalFormatting sqref="L9">
    <cfRule type="expression" dxfId="12632" priority="13142">
      <formula>FM9&lt;&gt;""</formula>
    </cfRule>
    <cfRule type="expression" dxfId="12631" priority="13400">
      <formula>AND(K9="",L9="")</formula>
    </cfRule>
  </conditionalFormatting>
  <conditionalFormatting sqref="O9">
    <cfRule type="expression" dxfId="12630" priority="13141">
      <formula>FM9&lt;&gt;""</formula>
    </cfRule>
    <cfRule type="expression" dxfId="12629" priority="13399">
      <formula>O9=""</formula>
    </cfRule>
  </conditionalFormatting>
  <conditionalFormatting sqref="Q9">
    <cfRule type="expression" dxfId="12628" priority="13139">
      <formula>FM9&lt;&gt;""</formula>
    </cfRule>
    <cfRule type="expression" dxfId="12627" priority="13397">
      <formula>AND(Q9&lt;&gt;"",OR(R9:AD9&lt;&gt;""))</formula>
    </cfRule>
    <cfRule type="expression" dxfId="12626" priority="13398">
      <formula>AND(Q9="",AND(R9:AD9=""))</formula>
    </cfRule>
  </conditionalFormatting>
  <conditionalFormatting sqref="R9">
    <cfRule type="expression" dxfId="12625" priority="13138">
      <formula>FM9&lt;&gt;""</formula>
    </cfRule>
    <cfRule type="expression" dxfId="12624" priority="13395">
      <formula>AND(Q9&lt;&gt;"",OR(R9:AD9&lt;&gt;""))</formula>
    </cfRule>
    <cfRule type="expression" dxfId="12623" priority="13396">
      <formula>AND(Q9="",AND(R9:AD9=""))</formula>
    </cfRule>
  </conditionalFormatting>
  <conditionalFormatting sqref="S9">
    <cfRule type="expression" dxfId="12622" priority="13137">
      <formula>FM9&lt;&gt;""</formula>
    </cfRule>
    <cfRule type="expression" dxfId="12621" priority="13393">
      <formula>AND(Q9&lt;&gt;"",OR(R9:AD9&lt;&gt;""))</formula>
    </cfRule>
    <cfRule type="expression" dxfId="12620" priority="13394">
      <formula>AND(Q9="",AND(R9:AD9=""))</formula>
    </cfRule>
  </conditionalFormatting>
  <conditionalFormatting sqref="T9">
    <cfRule type="expression" dxfId="12619" priority="13136">
      <formula>FM9&lt;&gt;""</formula>
    </cfRule>
    <cfRule type="expression" dxfId="12618" priority="13381">
      <formula>AND(Q9&lt;&gt;"",OR(R9:AD9&lt;&gt;""))</formula>
    </cfRule>
    <cfRule type="expression" dxfId="12617" priority="13392">
      <formula>AND(Q9="",AND(R9:AD9=""))</formula>
    </cfRule>
  </conditionalFormatting>
  <conditionalFormatting sqref="U9">
    <cfRule type="expression" dxfId="12616" priority="13135">
      <formula>FM9&lt;&gt;""</formula>
    </cfRule>
    <cfRule type="expression" dxfId="12615" priority="13380">
      <formula>AND(Q9&lt;&gt;"",OR(R9:AD9&lt;&gt;""))</formula>
    </cfRule>
    <cfRule type="expression" dxfId="12614" priority="13391">
      <formula>AND(Q9="",AND(R9:AD9=""))</formula>
    </cfRule>
  </conditionalFormatting>
  <conditionalFormatting sqref="V9">
    <cfRule type="expression" dxfId="12613" priority="13134">
      <formula>FM9&lt;&gt;""</formula>
    </cfRule>
    <cfRule type="expression" dxfId="12612" priority="13379">
      <formula>AND(Q9&lt;&gt;"",OR(R9:AD9&lt;&gt;""))</formula>
    </cfRule>
    <cfRule type="expression" dxfId="12611" priority="13390">
      <formula>AND(Q9="",AND(R9:AD9=""))</formula>
    </cfRule>
  </conditionalFormatting>
  <conditionalFormatting sqref="W9">
    <cfRule type="expression" dxfId="12610" priority="13133">
      <formula>FM9&lt;&gt;""</formula>
    </cfRule>
    <cfRule type="expression" dxfId="12609" priority="13378">
      <formula>AND(Q9&lt;&gt;"",OR(R9:AD9&lt;&gt;""))</formula>
    </cfRule>
    <cfRule type="expression" dxfId="12608" priority="13389">
      <formula>AND(Q9="",AND(R9:AD9=""))</formula>
    </cfRule>
  </conditionalFormatting>
  <conditionalFormatting sqref="X9">
    <cfRule type="expression" dxfId="12607" priority="13132">
      <formula>FM9&lt;&gt;""</formula>
    </cfRule>
    <cfRule type="expression" dxfId="12606" priority="13377">
      <formula>AND(Q9&lt;&gt;"",OR(R9:AD9&lt;&gt;""))</formula>
    </cfRule>
    <cfRule type="expression" dxfId="12605" priority="13388">
      <formula>AND(Q9="",AND(R9:AD9=""))</formula>
    </cfRule>
  </conditionalFormatting>
  <conditionalFormatting sqref="Y9">
    <cfRule type="expression" dxfId="12604" priority="13131">
      <formula>FM9&lt;&gt;""</formula>
    </cfRule>
    <cfRule type="expression" dxfId="12603" priority="13376">
      <formula>AND(Q9&lt;&gt;"",OR(R9:AD9&lt;&gt;""))</formula>
    </cfRule>
    <cfRule type="expression" dxfId="12602" priority="13387">
      <formula>AND(Q9="",AND(R9:AD9=""))</formula>
    </cfRule>
  </conditionalFormatting>
  <conditionalFormatting sqref="Z9">
    <cfRule type="expression" dxfId="12601" priority="13130">
      <formula>FM9&lt;&gt;""</formula>
    </cfRule>
    <cfRule type="expression" dxfId="12600" priority="13375">
      <formula>AND(Q9&lt;&gt;"",OR(R9:AD9&lt;&gt;""))</formula>
    </cfRule>
    <cfRule type="expression" dxfId="12599" priority="13386">
      <formula>AND(Q9="",AND(R9:AD9=""))</formula>
    </cfRule>
  </conditionalFormatting>
  <conditionalFormatting sqref="AA9">
    <cfRule type="expression" dxfId="12598" priority="13129">
      <formula>FM9&lt;&gt;""</formula>
    </cfRule>
    <cfRule type="expression" dxfId="12597" priority="13374">
      <formula>AND(Q9&lt;&gt;"",OR(R9:AD9&lt;&gt;""))</formula>
    </cfRule>
    <cfRule type="expression" dxfId="12596" priority="13385">
      <formula>AND(Q9="",AND(R9:AD9=""))</formula>
    </cfRule>
  </conditionalFormatting>
  <conditionalFormatting sqref="AB9">
    <cfRule type="expression" dxfId="12595" priority="13128">
      <formula>FM9&lt;&gt;""</formula>
    </cfRule>
    <cfRule type="expression" dxfId="12594" priority="13373">
      <formula>AND(Q9&lt;&gt;"",OR(R9:AD9&lt;&gt;""))</formula>
    </cfRule>
    <cfRule type="expression" dxfId="12593" priority="13384">
      <formula>AND(Q9="",AND(R9:AD9=""))</formula>
    </cfRule>
  </conditionalFormatting>
  <conditionalFormatting sqref="AC9">
    <cfRule type="expression" dxfId="12592" priority="13127">
      <formula>FM9&lt;&gt;""</formula>
    </cfRule>
    <cfRule type="expression" dxfId="12591" priority="13372">
      <formula>AND(Q9&lt;&gt;"",OR(R9:AD9&lt;&gt;""))</formula>
    </cfRule>
    <cfRule type="expression" dxfId="12590" priority="13383">
      <formula>AND(Q9="",AND(R9:AD9=""))</formula>
    </cfRule>
  </conditionalFormatting>
  <conditionalFormatting sqref="AD9">
    <cfRule type="expression" dxfId="12589" priority="13126">
      <formula>FM9&lt;&gt;""</formula>
    </cfRule>
    <cfRule type="expression" dxfId="12588" priority="13371">
      <formula>AND(Q9&lt;&gt;"",OR(R9:AD9&lt;&gt;""))</formula>
    </cfRule>
    <cfRule type="expression" dxfId="12587" priority="13382">
      <formula>AND(Q9="",AND(R9:AD9=""))</formula>
    </cfRule>
  </conditionalFormatting>
  <conditionalFormatting sqref="AE9">
    <cfRule type="expression" dxfId="12586" priority="13125">
      <formula>FM9&lt;&gt;""</formula>
    </cfRule>
    <cfRule type="expression" dxfId="12585" priority="13368">
      <formula>AND(AE9="無",OR(AF9:AI9&lt;&gt;""))</formula>
    </cfRule>
    <cfRule type="expression" dxfId="12584" priority="13369">
      <formula>AND(AE9="有",AND(AF9:AI9=""))</formula>
    </cfRule>
    <cfRule type="expression" dxfId="12583" priority="13370">
      <formula>AE9=""</formula>
    </cfRule>
  </conditionalFormatting>
  <conditionalFormatting sqref="AF9">
    <cfRule type="expression" dxfId="12582" priority="13363">
      <formula>AND(AE9="無",OR(AF9:AI9&lt;&gt;""))</formula>
    </cfRule>
    <cfRule type="expression" dxfId="12581" priority="13367">
      <formula>AND(AE9="有",AND(AF9:AI9=""))</formula>
    </cfRule>
  </conditionalFormatting>
  <conditionalFormatting sqref="AG9">
    <cfRule type="expression" dxfId="12580" priority="13362">
      <formula>AND(AE9="無",OR(AF9:AI9&lt;&gt;""))</formula>
    </cfRule>
    <cfRule type="expression" dxfId="12579" priority="13366">
      <formula>AND(AE9="有",AND(AF9:AI9=""))</formula>
    </cfRule>
  </conditionalFormatting>
  <conditionalFormatting sqref="AH9">
    <cfRule type="expression" dxfId="12578" priority="13361">
      <formula>AND(AE9="無",OR(AF9:AI9&lt;&gt;""))</formula>
    </cfRule>
    <cfRule type="expression" dxfId="12577" priority="13365">
      <formula>AND(AE9="有",AND(AF9:AI9=""))</formula>
    </cfRule>
  </conditionalFormatting>
  <conditionalFormatting sqref="AI9">
    <cfRule type="expression" dxfId="12576" priority="13360">
      <formula>AND(AE9="無",OR(AF9:AI9&lt;&gt;""))</formula>
    </cfRule>
    <cfRule type="expression" dxfId="12575" priority="13364">
      <formula>AND(AE9="有",AND(AF9:AI9=""))</formula>
    </cfRule>
  </conditionalFormatting>
  <conditionalFormatting sqref="AJ9">
    <cfRule type="expression" dxfId="12574" priority="13124">
      <formula>FM9&lt;&gt;""</formula>
    </cfRule>
    <cfRule type="expression" dxfId="12573" priority="13359">
      <formula>AJ9=""</formula>
    </cfRule>
  </conditionalFormatting>
  <conditionalFormatting sqref="AK9">
    <cfRule type="expression" dxfId="12572" priority="13123">
      <formula>FM9&lt;&gt;""</formula>
    </cfRule>
    <cfRule type="expression" dxfId="12571" priority="13358">
      <formula>AK9=""</formula>
    </cfRule>
  </conditionalFormatting>
  <conditionalFormatting sqref="AL9">
    <cfRule type="expression" dxfId="12570" priority="13122">
      <formula>FM9&lt;&gt;""</formula>
    </cfRule>
    <cfRule type="expression" dxfId="12569" priority="13357">
      <formula>AL9=""</formula>
    </cfRule>
  </conditionalFormatting>
  <conditionalFormatting sqref="AM9">
    <cfRule type="expression" dxfId="12568" priority="13121">
      <formula>FM9&lt;&gt;""</formula>
    </cfRule>
    <cfRule type="expression" dxfId="12567" priority="13356">
      <formula>AM9=""</formula>
    </cfRule>
  </conditionalFormatting>
  <conditionalFormatting sqref="AN9">
    <cfRule type="expression" dxfId="12566" priority="13120">
      <formula>FM9&lt;&gt;""</formula>
    </cfRule>
    <cfRule type="expression" dxfId="12565" priority="13351">
      <formula>AND(AN9="なし",AO9&lt;&gt;"")</formula>
    </cfRule>
    <cfRule type="expression" dxfId="12564" priority="13352">
      <formula>AND(AN9="あり",AO9="")</formula>
    </cfRule>
    <cfRule type="expression" dxfId="12563" priority="13355">
      <formula>AN9=""</formula>
    </cfRule>
  </conditionalFormatting>
  <conditionalFormatting sqref="AO9">
    <cfRule type="expression" dxfId="12562" priority="13353">
      <formula>AND(AN9="なし",AO9&lt;&gt;"")</formula>
    </cfRule>
    <cfRule type="expression" dxfId="12561" priority="13354">
      <formula>AND(AN9="あり",AO9="")</formula>
    </cfRule>
  </conditionalFormatting>
  <conditionalFormatting sqref="AP9">
    <cfRule type="expression" dxfId="12560" priority="13119">
      <formula>FM9&lt;&gt;""</formula>
    </cfRule>
    <cfRule type="expression" dxfId="12559" priority="13349">
      <formula>AND(AP9&lt;&gt;"",OR(AQ9:BD9&lt;&gt;""))</formula>
    </cfRule>
    <cfRule type="expression" dxfId="12558" priority="13350">
      <formula>AND(AP9="",AND(AQ9:BD9=""))</formula>
    </cfRule>
  </conditionalFormatting>
  <conditionalFormatting sqref="AQ9">
    <cfRule type="expression" dxfId="12557" priority="13118">
      <formula>FM9&lt;&gt;""</formula>
    </cfRule>
    <cfRule type="expression" dxfId="12556" priority="13347">
      <formula>AND(AP9&lt;&gt;"",OR(AQ9:BD9&lt;&gt;""))</formula>
    </cfRule>
    <cfRule type="expression" dxfId="12555" priority="13348">
      <formula>AND(AP9="",AND(AQ9:BD9=""))</formula>
    </cfRule>
  </conditionalFormatting>
  <conditionalFormatting sqref="AR9">
    <cfRule type="expression" dxfId="12554" priority="13117">
      <formula>FM9&lt;&gt;""</formula>
    </cfRule>
    <cfRule type="expression" dxfId="12553" priority="13345">
      <formula>AND(AP9&lt;&gt;"",OR(AQ9:BD9&lt;&gt;""))</formula>
    </cfRule>
    <cfRule type="expression" dxfId="12552" priority="13346">
      <formula>AND(AP9="",AND(AQ9:BD9=""))</formula>
    </cfRule>
  </conditionalFormatting>
  <conditionalFormatting sqref="AS9">
    <cfRule type="expression" dxfId="12551" priority="13116">
      <formula>FM9&lt;&gt;""</formula>
    </cfRule>
    <cfRule type="expression" dxfId="12550" priority="13343">
      <formula>AND(AP9&lt;&gt;"",OR(AQ9:BD9&lt;&gt;""))</formula>
    </cfRule>
    <cfRule type="expression" dxfId="12549" priority="13344">
      <formula>AND(AP9="",AND(AQ9:BD9=""))</formula>
    </cfRule>
  </conditionalFormatting>
  <conditionalFormatting sqref="AT9">
    <cfRule type="expression" dxfId="12548" priority="13115">
      <formula>FM9&lt;&gt;""</formula>
    </cfRule>
    <cfRule type="expression" dxfId="12547" priority="13341">
      <formula>AND(AP9&lt;&gt;"",OR(AQ9:BD9&lt;&gt;""))</formula>
    </cfRule>
    <cfRule type="expression" dxfId="12546" priority="13342">
      <formula>AND(AP9="",AND(AQ9:BD9=""))</formula>
    </cfRule>
  </conditionalFormatting>
  <conditionalFormatting sqref="AU9">
    <cfRule type="expression" dxfId="12545" priority="13114">
      <formula>FM9&lt;&gt;""</formula>
    </cfRule>
    <cfRule type="expression" dxfId="12544" priority="13339">
      <formula>AND(AP9&lt;&gt;"",OR(AQ9:BD9&lt;&gt;""))</formula>
    </cfRule>
    <cfRule type="expression" dxfId="12543" priority="13340">
      <formula>AND(AP9="",AND(AQ9:BD9=""))</formula>
    </cfRule>
  </conditionalFormatting>
  <conditionalFormatting sqref="AV9">
    <cfRule type="expression" dxfId="12542" priority="13113">
      <formula>FM9&lt;&gt;""</formula>
    </cfRule>
    <cfRule type="expression" dxfId="12541" priority="13337">
      <formula>AND(AP9&lt;&gt;"",OR(AQ9:BD9&lt;&gt;""))</formula>
    </cfRule>
    <cfRule type="expression" dxfId="12540" priority="13338">
      <formula>AND(AP9="",AND(AQ9:BD9=""))</formula>
    </cfRule>
  </conditionalFormatting>
  <conditionalFormatting sqref="AW9">
    <cfRule type="expression" dxfId="12539" priority="13112">
      <formula>FM9&lt;&gt;""</formula>
    </cfRule>
    <cfRule type="expression" dxfId="12538" priority="13335">
      <formula>AND(AP9&lt;&gt;"",OR(AQ9:BD9&lt;&gt;""))</formula>
    </cfRule>
    <cfRule type="expression" dxfId="12537" priority="13336">
      <formula>AND(AP9="",AND(AQ9:BD9=""))</formula>
    </cfRule>
  </conditionalFormatting>
  <conditionalFormatting sqref="AX9">
    <cfRule type="expression" dxfId="12536" priority="13111">
      <formula>FM9&lt;&gt;""</formula>
    </cfRule>
    <cfRule type="expression" dxfId="12535" priority="13333">
      <formula>AND(AP9&lt;&gt;"",OR(AQ9:BD9&lt;&gt;""))</formula>
    </cfRule>
    <cfRule type="expression" dxfId="12534" priority="13334">
      <formula>AND(AP9="",AND(AQ9:BD9=""))</formula>
    </cfRule>
  </conditionalFormatting>
  <conditionalFormatting sqref="AY9">
    <cfRule type="expression" dxfId="12533" priority="13110">
      <formula>FM9&lt;&gt;""</formula>
    </cfRule>
    <cfRule type="expression" dxfId="12532" priority="13331">
      <formula>AND(AP9&lt;&gt;"",OR(AQ9:BD9&lt;&gt;""))</formula>
    </cfRule>
    <cfRule type="expression" dxfId="12531" priority="13332">
      <formula>AND(AP9="",AND(AQ9:BD9=""))</formula>
    </cfRule>
  </conditionalFormatting>
  <conditionalFormatting sqref="AZ9">
    <cfRule type="expression" dxfId="12530" priority="13109">
      <formula>FM9&lt;&gt;""</formula>
    </cfRule>
    <cfRule type="expression" dxfId="12529" priority="13329">
      <formula>AND(AP9&lt;&gt;"",OR(AQ9:BD9&lt;&gt;""))</formula>
    </cfRule>
    <cfRule type="expression" dxfId="12528" priority="13330">
      <formula>AND(AP9="",AND(AQ9:BD9=""))</formula>
    </cfRule>
  </conditionalFormatting>
  <conditionalFormatting sqref="BA9">
    <cfRule type="expression" dxfId="12527" priority="13108">
      <formula>FM9&lt;&gt;""</formula>
    </cfRule>
    <cfRule type="expression" dxfId="12526" priority="13327">
      <formula>AND(AP9&lt;&gt;"",OR(AQ9:BD9&lt;&gt;""))</formula>
    </cfRule>
    <cfRule type="expression" dxfId="12525" priority="13328">
      <formula>AND(AP9="",AND(AQ9:BD9=""))</formula>
    </cfRule>
  </conditionalFormatting>
  <conditionalFormatting sqref="BB9">
    <cfRule type="expression" dxfId="12524" priority="13107">
      <formula>FM9&lt;&gt;""</formula>
    </cfRule>
    <cfRule type="expression" dxfId="12523" priority="13325">
      <formula>AND(AP9&lt;&gt;"",OR(AQ9:BD9&lt;&gt;""))</formula>
    </cfRule>
    <cfRule type="expression" dxfId="12522" priority="13326">
      <formula>AND(AP9="",AND(AQ9:BD9=""))</formula>
    </cfRule>
  </conditionalFormatting>
  <conditionalFormatting sqref="BC9">
    <cfRule type="expression" dxfId="12521" priority="13106">
      <formula>FM9&lt;&gt;""</formula>
    </cfRule>
    <cfRule type="expression" dxfId="12520" priority="13323">
      <formula>AND(AP9&lt;&gt;"",OR(AQ9:BD9&lt;&gt;""))</formula>
    </cfRule>
    <cfRule type="expression" dxfId="12519" priority="13324">
      <formula>AND(AP9="",AND(AQ9:BD9=""))</formula>
    </cfRule>
  </conditionalFormatting>
  <conditionalFormatting sqref="BD9">
    <cfRule type="expression" dxfId="12518" priority="13105">
      <formula>FM9&lt;&gt;""</formula>
    </cfRule>
    <cfRule type="expression" dxfId="12517" priority="13321">
      <formula>AND(AP9&lt;&gt;"",OR(AQ9:BD9&lt;&gt;""))</formula>
    </cfRule>
    <cfRule type="expression" dxfId="12516" priority="13322">
      <formula>AND(AP9="",AND(AQ9:BD9=""))</formula>
    </cfRule>
  </conditionalFormatting>
  <conditionalFormatting sqref="BG9">
    <cfRule type="expression" dxfId="12515" priority="13162">
      <formula>AND(BE9="独居",BG9&gt;=1)</formula>
    </cfRule>
    <cfRule type="expression" dxfId="12514" priority="13319">
      <formula>AND(BE9="同居",AND(BN9="",BG9&lt;&gt;COUNTA(BI9:BM9)))</formula>
    </cfRule>
    <cfRule type="expression" dxfId="12513" priority="13320">
      <formula>AND(BE9="同居",OR(BG9="",BG9=0))</formula>
    </cfRule>
  </conditionalFormatting>
  <conditionalFormatting sqref="BH9">
    <cfRule type="expression" dxfId="12512" priority="13317">
      <formula>AND(BE9="独居",BH9&gt;=1)</formula>
    </cfRule>
    <cfRule type="expression" dxfId="12511" priority="13318">
      <formula>AND(BE9="同居",OR(BH9="",BH9&gt;BG9))</formula>
    </cfRule>
  </conditionalFormatting>
  <conditionalFormatting sqref="BI9">
    <cfRule type="expression" dxfId="12510" priority="13310">
      <formula>AND(BE9="独居",OR(BI9:BN9&lt;&gt;""))</formula>
    </cfRule>
    <cfRule type="expression" dxfId="12509" priority="13316">
      <formula>AND(BE9="同居",AND(BN9="",BG9&lt;&gt;COUNTA(BI9:BM9)))</formula>
    </cfRule>
  </conditionalFormatting>
  <conditionalFormatting sqref="BJ9">
    <cfRule type="expression" dxfId="12508" priority="13309">
      <formula>AND(BE9="独居",OR(BI9:BN9&lt;&gt;""))</formula>
    </cfRule>
    <cfRule type="expression" dxfId="12507" priority="13315">
      <formula>AND(BE9="同居",AND(BN9="",BG9&lt;&gt;COUNTA(BI9:BM9)))</formula>
    </cfRule>
  </conditionalFormatting>
  <conditionalFormatting sqref="BK9">
    <cfRule type="expression" dxfId="12506" priority="13308">
      <formula>AND(BE9="独居",OR(BI9:BN9&lt;&gt;""))</formula>
    </cfRule>
    <cfRule type="expression" dxfId="12505" priority="13314">
      <formula>AND(BE9="同居",AND(BN9="",BG9&lt;&gt;COUNTA(BI9:BM9)))</formula>
    </cfRule>
  </conditionalFormatting>
  <conditionalFormatting sqref="BL9">
    <cfRule type="expression" dxfId="12504" priority="13307">
      <formula>AND(BE9="独居",OR(BI9:BN9&lt;&gt;""))</formula>
    </cfRule>
    <cfRule type="expression" dxfId="12503" priority="13313">
      <formula>AND(BE9="同居",AND(BN9="",BG9&lt;&gt;COUNTA(BI9:BM9)))</formula>
    </cfRule>
  </conditionalFormatting>
  <conditionalFormatting sqref="BM9">
    <cfRule type="expression" dxfId="12502" priority="13306">
      <formula>AND(BE9="独居",OR(BI9:BN9&lt;&gt;""))</formula>
    </cfRule>
    <cfRule type="expression" dxfId="12501" priority="13312">
      <formula>AND(BE9="同居",AND(BN9="",BG9&lt;&gt;COUNTA(BI9:BM9)))</formula>
    </cfRule>
  </conditionalFormatting>
  <conditionalFormatting sqref="BN9">
    <cfRule type="expression" dxfId="12500" priority="13305">
      <formula>AND(BE9="独居",OR(BI9:BN9&lt;&gt;""))</formula>
    </cfRule>
    <cfRule type="expression" dxfId="12499" priority="13311">
      <formula>AND(BE9="同居",AND(BN9="",BG9&lt;&gt;COUNTA(BI9:BM9)))</formula>
    </cfRule>
  </conditionalFormatting>
  <conditionalFormatting sqref="CG9">
    <cfRule type="expression" dxfId="12498" priority="13092">
      <formula>FM9&lt;&gt;""</formula>
    </cfRule>
    <cfRule type="expression" dxfId="12497" priority="13304">
      <formula>CG9=""</formula>
    </cfRule>
  </conditionalFormatting>
  <conditionalFormatting sqref="CH9">
    <cfRule type="expression" dxfId="12496" priority="13091">
      <formula>FM9&lt;&gt;""</formula>
    </cfRule>
    <cfRule type="expression" dxfId="12495" priority="13303">
      <formula>CH9=""</formula>
    </cfRule>
  </conditionalFormatting>
  <conditionalFormatting sqref="CI9">
    <cfRule type="expression" dxfId="12494" priority="13090">
      <formula>FM9&lt;&gt;""</formula>
    </cfRule>
    <cfRule type="expression" dxfId="12493" priority="13302">
      <formula>CI9=""</formula>
    </cfRule>
  </conditionalFormatting>
  <conditionalFormatting sqref="CJ9">
    <cfRule type="expression" dxfId="12492" priority="13089">
      <formula>FM9&lt;&gt;""</formula>
    </cfRule>
    <cfRule type="expression" dxfId="12491" priority="13301">
      <formula>CJ9=""</formula>
    </cfRule>
  </conditionalFormatting>
  <conditionalFormatting sqref="CK9">
    <cfRule type="expression" dxfId="12490" priority="13088">
      <formula>FM9&lt;&gt;""</formula>
    </cfRule>
    <cfRule type="expression" dxfId="12489" priority="13300">
      <formula>CK9=""</formula>
    </cfRule>
  </conditionalFormatting>
  <conditionalFormatting sqref="CL9">
    <cfRule type="expression" dxfId="12488" priority="13087">
      <formula>FM9&lt;&gt;""</formula>
    </cfRule>
    <cfRule type="expression" dxfId="12487" priority="13299">
      <formula>CL9=""</formula>
    </cfRule>
  </conditionalFormatting>
  <conditionalFormatting sqref="CM9">
    <cfRule type="expression" dxfId="12486" priority="13086">
      <formula>FM9&lt;&gt;""</formula>
    </cfRule>
    <cfRule type="expression" dxfId="12485" priority="13298">
      <formula>CM9=""</formula>
    </cfRule>
  </conditionalFormatting>
  <conditionalFormatting sqref="CN9">
    <cfRule type="expression" dxfId="12484" priority="13085">
      <formula>FM9&lt;&gt;""</formula>
    </cfRule>
    <cfRule type="expression" dxfId="12483" priority="13297">
      <formula>CN9=""</formula>
    </cfRule>
  </conditionalFormatting>
  <conditionalFormatting sqref="CO9">
    <cfRule type="expression" dxfId="12482" priority="13161">
      <formula>AND(CN9=0,CO9&lt;&gt;"")</formula>
    </cfRule>
    <cfRule type="expression" dxfId="12481" priority="13296">
      <formula>AND(CN9&gt;0,CO9="")</formula>
    </cfRule>
  </conditionalFormatting>
  <conditionalFormatting sqref="CP9">
    <cfRule type="expression" dxfId="12480" priority="13084">
      <formula>FM9&lt;&gt;""</formula>
    </cfRule>
    <cfRule type="expression" dxfId="12479" priority="13294">
      <formula>AND(CP9&lt;&gt;"",OR(CQ9:CT9&lt;&gt;""))</formula>
    </cfRule>
    <cfRule type="expression" dxfId="12478" priority="13295">
      <formula>AND(CP9="",AND(CQ9:CT9=""))</formula>
    </cfRule>
  </conditionalFormatting>
  <conditionalFormatting sqref="CQ9">
    <cfRule type="expression" dxfId="12477" priority="13083">
      <formula>FM9&lt;&gt;""</formula>
    </cfRule>
    <cfRule type="expression" dxfId="12476" priority="13292">
      <formula>AND(CP9&lt;&gt;"",OR(CQ9:CT9&lt;&gt;""))</formula>
    </cfRule>
    <cfRule type="expression" dxfId="12475" priority="13293">
      <formula>AND(CP9="",AND(CQ9:CT9=""))</formula>
    </cfRule>
  </conditionalFormatting>
  <conditionalFormatting sqref="CR9">
    <cfRule type="expression" dxfId="12474" priority="13082">
      <formula>FM9&lt;&gt;""</formula>
    </cfRule>
    <cfRule type="expression" dxfId="12473" priority="13290">
      <formula>AND(CP9&lt;&gt;"",OR(CQ9:CT9&lt;&gt;""))</formula>
    </cfRule>
    <cfRule type="expression" dxfId="12472" priority="13291">
      <formula>AND(CP9="",AND(CQ9:CT9=""))</formula>
    </cfRule>
  </conditionalFormatting>
  <conditionalFormatting sqref="CS9">
    <cfRule type="expression" dxfId="12471" priority="13081">
      <formula>FM9&lt;&gt;""</formula>
    </cfRule>
    <cfRule type="expression" dxfId="12470" priority="13288">
      <formula>AND(CP9&lt;&gt;"",OR(CQ9:CT9&lt;&gt;""))</formula>
    </cfRule>
    <cfRule type="expression" dxfId="12469" priority="13289">
      <formula>AND(CP9="",AND(CQ9:CT9=""))</formula>
    </cfRule>
  </conditionalFormatting>
  <conditionalFormatting sqref="CT9">
    <cfRule type="expression" dxfId="12468" priority="13080">
      <formula>FM9&lt;&gt;""</formula>
    </cfRule>
    <cfRule type="expression" dxfId="12467" priority="13286">
      <formula>AND(CP9&lt;&gt;"",OR(CQ9:CT9&lt;&gt;""))</formula>
    </cfRule>
    <cfRule type="expression" dxfId="12466" priority="13287">
      <formula>AND(CP9="",AND(CQ9:CT9=""))</formula>
    </cfRule>
  </conditionalFormatting>
  <conditionalFormatting sqref="CU9">
    <cfRule type="expression" dxfId="12465" priority="13079">
      <formula>FM9&lt;&gt;""</formula>
    </cfRule>
    <cfRule type="expression" dxfId="12464" priority="13285">
      <formula>CU9=""</formula>
    </cfRule>
  </conditionalFormatting>
  <conditionalFormatting sqref="CV9">
    <cfRule type="expression" dxfId="12463" priority="13078">
      <formula>FM9&lt;&gt;""</formula>
    </cfRule>
    <cfRule type="expression" dxfId="12462" priority="13284">
      <formula>CV9=""</formula>
    </cfRule>
  </conditionalFormatting>
  <conditionalFormatting sqref="CW9">
    <cfRule type="expression" dxfId="12461" priority="13077">
      <formula>FM9&lt;&gt;""</formula>
    </cfRule>
    <cfRule type="expression" dxfId="12460" priority="13282">
      <formula>AND(CW9&lt;&gt;"",OR(CX9:DI9&lt;&gt;""))</formula>
    </cfRule>
    <cfRule type="expression" dxfId="12459" priority="13283">
      <formula>AND(CW9="",AND(CX9:DI9=""))</formula>
    </cfRule>
  </conditionalFormatting>
  <conditionalFormatting sqref="CX9">
    <cfRule type="expression" dxfId="12458" priority="13076">
      <formula>FM9&lt;&gt;""</formula>
    </cfRule>
    <cfRule type="expression" dxfId="12457" priority="13256">
      <formula>AND(CY9&lt;&gt;"",CX9="")</formula>
    </cfRule>
    <cfRule type="expression" dxfId="12456" priority="13280">
      <formula>AND(CW9&lt;&gt;"",OR(CX9:DI9&lt;&gt;""))</formula>
    </cfRule>
    <cfRule type="expression" dxfId="12455" priority="13281">
      <formula>AND(CW9="",AND(CX9:DI9=""))</formula>
    </cfRule>
  </conditionalFormatting>
  <conditionalFormatting sqref="CY9">
    <cfRule type="expression" dxfId="12454" priority="13075">
      <formula>FM9&lt;&gt;""</formula>
    </cfRule>
    <cfRule type="expression" dxfId="12453" priority="13257">
      <formula>AND(CX9&lt;&gt;"",CY9="")</formula>
    </cfRule>
    <cfRule type="expression" dxfId="12452" priority="13278">
      <formula>AND(CW9&lt;&gt;"",OR(CX9:DI9&lt;&gt;""))</formula>
    </cfRule>
    <cfRule type="expression" dxfId="12451" priority="13279">
      <formula>AND(CW9="",AND(CX9:DI9=""))</formula>
    </cfRule>
  </conditionalFormatting>
  <conditionalFormatting sqref="CZ9">
    <cfRule type="expression" dxfId="12450" priority="13074">
      <formula>FM9&lt;&gt;""</formula>
    </cfRule>
    <cfRule type="expression" dxfId="12449" priority="13276">
      <formula>AND(CW9&lt;&gt;"",OR(CX9:DI9&lt;&gt;""))</formula>
    </cfRule>
    <cfRule type="expression" dxfId="12448" priority="13277">
      <formula>AND(CW9="",AND(CX9:DI9=""))</formula>
    </cfRule>
  </conditionalFormatting>
  <conditionalFormatting sqref="DA9">
    <cfRule type="expression" dxfId="12447" priority="13073">
      <formula>FM9&lt;&gt;""</formula>
    </cfRule>
    <cfRule type="expression" dxfId="12446" priority="13254">
      <formula>AND(DB9&lt;&gt;"",DA9="")</formula>
    </cfRule>
    <cfRule type="expression" dxfId="12445" priority="13274">
      <formula>AND(CW9&lt;&gt;"",OR(CX9:DI9&lt;&gt;""))</formula>
    </cfRule>
    <cfRule type="expression" dxfId="12444" priority="13275">
      <formula>AND(CW9="",AND(CX9:DI9=""))</formula>
    </cfRule>
  </conditionalFormatting>
  <conditionalFormatting sqref="DB9">
    <cfRule type="expression" dxfId="12443" priority="13072">
      <formula>FM9&lt;&gt;""</formula>
    </cfRule>
    <cfRule type="expression" dxfId="12442" priority="13255">
      <formula>AND(DA9&lt;&gt;"",DB9="")</formula>
    </cfRule>
    <cfRule type="expression" dxfId="12441" priority="13272">
      <formula>AND(CW9&lt;&gt;"",OR(CX9:DI9&lt;&gt;""))</formula>
    </cfRule>
    <cfRule type="expression" dxfId="12440" priority="13273">
      <formula>AND(CW9="",AND(CX9:DI9=""))</formula>
    </cfRule>
  </conditionalFormatting>
  <conditionalFormatting sqref="DC9">
    <cfRule type="expression" dxfId="12439" priority="13071">
      <formula>FM9&lt;&gt;""</formula>
    </cfRule>
    <cfRule type="expression" dxfId="12438" priority="13270">
      <formula>AND(CW9&lt;&gt;"",OR(CX9:DI9&lt;&gt;""))</formula>
    </cfRule>
    <cfRule type="expression" dxfId="12437" priority="13271">
      <formula>AND(CW9="",AND(CX9:DI9=""))</formula>
    </cfRule>
  </conditionalFormatting>
  <conditionalFormatting sqref="DD9">
    <cfRule type="expression" dxfId="12436" priority="13070">
      <formula>FM9&lt;&gt;""</formula>
    </cfRule>
    <cfRule type="expression" dxfId="12435" priority="13268">
      <formula>AND(CW9&lt;&gt;"",OR(CX9:DI9&lt;&gt;""))</formula>
    </cfRule>
    <cfRule type="expression" dxfId="12434" priority="13269">
      <formula>AND(CW9="",AND(CX9:DI9=""))</formula>
    </cfRule>
  </conditionalFormatting>
  <conditionalFormatting sqref="DE9">
    <cfRule type="expression" dxfId="12433" priority="13069">
      <formula>FM9&lt;&gt;""</formula>
    </cfRule>
    <cfRule type="expression" dxfId="12432" priority="13266">
      <formula>AND(CW9&lt;&gt;"",OR(CX9:DI9&lt;&gt;""))</formula>
    </cfRule>
    <cfRule type="expression" dxfId="12431" priority="13267">
      <formula>AND(CW9="",AND(CX9:DI9=""))</formula>
    </cfRule>
  </conditionalFormatting>
  <conditionalFormatting sqref="DF9">
    <cfRule type="expression" dxfId="12430" priority="13068">
      <formula>FM9&lt;&gt;""</formula>
    </cfRule>
    <cfRule type="expression" dxfId="12429" priority="13250">
      <formula>AND(DG9&lt;&gt;"",DF9="")</formula>
    </cfRule>
    <cfRule type="expression" dxfId="12428" priority="13264">
      <formula>AND(CW9&lt;&gt;"",OR(CX9:DI9&lt;&gt;""))</formula>
    </cfRule>
    <cfRule type="expression" dxfId="12427" priority="13265">
      <formula>AND(CW9="",AND(CX9:DI9=""))</formula>
    </cfRule>
  </conditionalFormatting>
  <conditionalFormatting sqref="DG9">
    <cfRule type="expression" dxfId="12426" priority="13067">
      <formula>FM9&lt;&gt;""</formula>
    </cfRule>
    <cfRule type="expression" dxfId="12425" priority="13251">
      <formula>AND(DF9&lt;&gt;"",DG9="")</formula>
    </cfRule>
    <cfRule type="expression" dxfId="12424" priority="13262">
      <formula>AND(CW9&lt;&gt;"",OR(CX9:DI9&lt;&gt;""))</formula>
    </cfRule>
    <cfRule type="expression" dxfId="12423" priority="13263">
      <formula>AND(CW9="",AND(CX9:DI9=""))</formula>
    </cfRule>
  </conditionalFormatting>
  <conditionalFormatting sqref="DH9">
    <cfRule type="expression" dxfId="12422" priority="13066">
      <formula>FM9&lt;&gt;""</formula>
    </cfRule>
    <cfRule type="expression" dxfId="12421" priority="13260">
      <formula>AND(CW9&lt;&gt;"",OR(CX9:DI9&lt;&gt;""))</formula>
    </cfRule>
    <cfRule type="expression" dxfId="12420" priority="13261">
      <formula>AND(CW9="",AND(CX9:DI9=""))</formula>
    </cfRule>
  </conditionalFormatting>
  <conditionalFormatting sqref="DI9">
    <cfRule type="expression" dxfId="12419" priority="13065">
      <formula>FM9&lt;&gt;""</formula>
    </cfRule>
    <cfRule type="expression" dxfId="12418" priority="13258">
      <formula>AND(CW9&lt;&gt;"",OR(CX9:DI9&lt;&gt;""))</formula>
    </cfRule>
    <cfRule type="expression" dxfId="12417" priority="13259">
      <formula>AND(CW9="",AND(CX9:DI9=""))</formula>
    </cfRule>
  </conditionalFormatting>
  <conditionalFormatting sqref="DJ9">
    <cfRule type="expression" dxfId="12416" priority="13064">
      <formula>FM9&lt;&gt;""</formula>
    </cfRule>
    <cfRule type="expression" dxfId="12415" priority="13253">
      <formula>DJ9=""</formula>
    </cfRule>
  </conditionalFormatting>
  <conditionalFormatting sqref="DK9">
    <cfRule type="expression" dxfId="12414" priority="13063">
      <formula>FM9&lt;&gt;""</formula>
    </cfRule>
    <cfRule type="expression" dxfId="12413" priority="13252">
      <formula>AND(DJ9&lt;&gt;"自立",DK9="")</formula>
    </cfRule>
  </conditionalFormatting>
  <conditionalFormatting sqref="DL9">
    <cfRule type="expression" dxfId="12412" priority="13062">
      <formula>FM9&lt;&gt;""</formula>
    </cfRule>
    <cfRule type="expression" dxfId="12411" priority="13249">
      <formula>DL9=""</formula>
    </cfRule>
  </conditionalFormatting>
  <conditionalFormatting sqref="DM9">
    <cfRule type="expression" dxfId="12410" priority="13247">
      <formula>AND(DL9&lt;&gt;"アレルギー食",DM9&lt;&gt;"")</formula>
    </cfRule>
    <cfRule type="expression" dxfId="12409" priority="13248">
      <formula>AND(DL9="アレルギー食",DM9="")</formula>
    </cfRule>
  </conditionalFormatting>
  <conditionalFormatting sqref="DN9">
    <cfRule type="expression" dxfId="12408" priority="13061">
      <formula>FM9&lt;&gt;""</formula>
    </cfRule>
    <cfRule type="expression" dxfId="12407" priority="13246">
      <formula>DN9=""</formula>
    </cfRule>
  </conditionalFormatting>
  <conditionalFormatting sqref="DO9">
    <cfRule type="expression" dxfId="12406" priority="13060">
      <formula>FM9&lt;&gt;""</formula>
    </cfRule>
    <cfRule type="expression" dxfId="12405" priority="13240">
      <formula>AND(DO9&lt;&gt;"",DN9="")</formula>
    </cfRule>
    <cfRule type="expression" dxfId="12404" priority="13244">
      <formula>AND(DN9&lt;&gt;"自立",DO9="")</formula>
    </cfRule>
    <cfRule type="expression" dxfId="12403" priority="13245">
      <formula>AND(DN9="自立",DO9&lt;&gt;"")</formula>
    </cfRule>
  </conditionalFormatting>
  <conditionalFormatting sqref="DP9">
    <cfRule type="expression" dxfId="12402" priority="13059">
      <formula>FM9&lt;&gt;""</formula>
    </cfRule>
    <cfRule type="expression" dxfId="12401" priority="13243">
      <formula>DP9=""</formula>
    </cfRule>
  </conditionalFormatting>
  <conditionalFormatting sqref="DQ9">
    <cfRule type="expression" dxfId="12400" priority="13058">
      <formula>FM9&lt;&gt;""</formula>
    </cfRule>
    <cfRule type="expression" dxfId="12399" priority="13239">
      <formula>AND(DQ9&lt;&gt;"",DP9="")</formula>
    </cfRule>
    <cfRule type="expression" dxfId="12398" priority="13241">
      <formula>AND(DP9&lt;&gt;"自立",DQ9="")</formula>
    </cfRule>
    <cfRule type="expression" dxfId="12397" priority="13242">
      <formula>AND(DP9="自立",DQ9&lt;&gt;"")</formula>
    </cfRule>
  </conditionalFormatting>
  <conditionalFormatting sqref="DR9">
    <cfRule type="expression" dxfId="12396" priority="13057">
      <formula>FM9&lt;&gt;""</formula>
    </cfRule>
    <cfRule type="expression" dxfId="12395" priority="13238">
      <formula>DR9=""</formula>
    </cfRule>
  </conditionalFormatting>
  <conditionalFormatting sqref="DS9">
    <cfRule type="expression" dxfId="12394" priority="13056">
      <formula>FM9&lt;&gt;""</formula>
    </cfRule>
    <cfRule type="expression" dxfId="12393" priority="13235">
      <formula>AND(DS9&lt;&gt;"",DR9="")</formula>
    </cfRule>
    <cfRule type="expression" dxfId="12392" priority="13236">
      <formula>AND(DR9&lt;&gt;"自立",DS9="")</formula>
    </cfRule>
    <cfRule type="expression" dxfId="12391" priority="13237">
      <formula>AND(DR9="自立",DS9&lt;&gt;"")</formula>
    </cfRule>
  </conditionalFormatting>
  <conditionalFormatting sqref="DT9">
    <cfRule type="expression" dxfId="12390" priority="13055">
      <formula>FM9&lt;&gt;""</formula>
    </cfRule>
    <cfRule type="expression" dxfId="12389" priority="13234">
      <formula>DT9=""</formula>
    </cfRule>
  </conditionalFormatting>
  <conditionalFormatting sqref="DV9">
    <cfRule type="expression" dxfId="12388" priority="13053">
      <formula>FM9&lt;&gt;""</formula>
    </cfRule>
    <cfRule type="expression" dxfId="12387" priority="13233">
      <formula>DV9=""</formula>
    </cfRule>
  </conditionalFormatting>
  <conditionalFormatting sqref="EA9">
    <cfRule type="expression" dxfId="12386" priority="13051">
      <formula>FM9&lt;&gt;""</formula>
    </cfRule>
    <cfRule type="expression" dxfId="12385" priority="13183">
      <formula>AND(EB9&lt;&gt;"",EA9&lt;&gt;"その他")</formula>
    </cfRule>
    <cfRule type="expression" dxfId="12384" priority="13232">
      <formula>EA9=""</formula>
    </cfRule>
  </conditionalFormatting>
  <conditionalFormatting sqref="EB9">
    <cfRule type="expression" dxfId="12383" priority="13230">
      <formula>AND(EA9&lt;&gt;"その他",EB9&lt;&gt;"")</formula>
    </cfRule>
    <cfRule type="expression" dxfId="12382" priority="13231">
      <formula>AND(EA9="その他",EB9="")</formula>
    </cfRule>
  </conditionalFormatting>
  <conditionalFormatting sqref="EC9">
    <cfRule type="expression" dxfId="12381" priority="13050">
      <formula>FM9&lt;&gt;""</formula>
    </cfRule>
    <cfRule type="expression" dxfId="12380" priority="13229">
      <formula>AND(EC9:EI9="")</formula>
    </cfRule>
  </conditionalFormatting>
  <conditionalFormatting sqref="ED9">
    <cfRule type="expression" dxfId="12379" priority="13049">
      <formula>FM9&lt;&gt;""</formula>
    </cfRule>
    <cfRule type="expression" dxfId="12378" priority="13228">
      <formula>AND(EC9:EI9="")</formula>
    </cfRule>
  </conditionalFormatting>
  <conditionalFormatting sqref="EE9">
    <cfRule type="expression" dxfId="12377" priority="13048">
      <formula>FM9&lt;&gt;""</formula>
    </cfRule>
    <cfRule type="expression" dxfId="12376" priority="13227">
      <formula>AND(EC9:EI9="")</formula>
    </cfRule>
  </conditionalFormatting>
  <conditionalFormatting sqref="EF9">
    <cfRule type="expression" dxfId="12375" priority="13047">
      <formula>FM9&lt;&gt;""</formula>
    </cfRule>
    <cfRule type="expression" dxfId="12374" priority="13226">
      <formula>AND(EC9:EI9="")</formula>
    </cfRule>
  </conditionalFormatting>
  <conditionalFormatting sqref="EG9">
    <cfRule type="expression" dxfId="12373" priority="13046">
      <formula>FM9&lt;&gt;""</formula>
    </cfRule>
    <cfRule type="expression" dxfId="12372" priority="13225">
      <formula>AND(EC9:EI9="")</formula>
    </cfRule>
  </conditionalFormatting>
  <conditionalFormatting sqref="EH9">
    <cfRule type="expression" dxfId="12371" priority="13045">
      <formula>FM9&lt;&gt;""</formula>
    </cfRule>
    <cfRule type="expression" dxfId="12370" priority="13224">
      <formula>AND(EC9:EI9="")</formula>
    </cfRule>
  </conditionalFormatting>
  <conditionalFormatting sqref="EI9">
    <cfRule type="expression" dxfId="12369" priority="13044">
      <formula>FM9&lt;&gt;""</formula>
    </cfRule>
    <cfRule type="expression" dxfId="12368" priority="13223">
      <formula>AND(EC9:EI9="")</formula>
    </cfRule>
  </conditionalFormatting>
  <conditionalFormatting sqref="EL9">
    <cfRule type="expression" dxfId="12367" priority="13043">
      <formula>FM9&lt;&gt;""</formula>
    </cfRule>
    <cfRule type="expression" dxfId="12366" priority="13221">
      <formula>AND(EK9&lt;&gt;"",EL9&lt;&gt;"")</formula>
    </cfRule>
    <cfRule type="expression" dxfId="12365" priority="13222">
      <formula>AND(EK9="",EL9="")</formula>
    </cfRule>
  </conditionalFormatting>
  <conditionalFormatting sqref="EM9">
    <cfRule type="expression" dxfId="12364" priority="13042">
      <formula>FM9&lt;&gt;""</formula>
    </cfRule>
    <cfRule type="expression" dxfId="12363" priority="13219">
      <formula>AND(EK9&lt;&gt;"",EM9&lt;&gt;"")</formula>
    </cfRule>
    <cfRule type="expression" dxfId="12362" priority="13220">
      <formula>AND(EK9="",EM9="")</formula>
    </cfRule>
  </conditionalFormatting>
  <conditionalFormatting sqref="EN9">
    <cfRule type="expression" dxfId="12361" priority="13041">
      <formula>FM9&lt;&gt;""</formula>
    </cfRule>
    <cfRule type="expression" dxfId="12360" priority="13217">
      <formula>AND(EK9&lt;&gt;"",EN9&lt;&gt;"")</formula>
    </cfRule>
    <cfRule type="expression" dxfId="12359" priority="13218">
      <formula>AND(EK9="",EN9="")</formula>
    </cfRule>
  </conditionalFormatting>
  <conditionalFormatting sqref="EP9">
    <cfRule type="expression" dxfId="12358" priority="13211">
      <formula>AND(EK9&lt;&gt;"",EP9&lt;&gt;"")</formula>
    </cfRule>
    <cfRule type="expression" dxfId="12357" priority="13215">
      <formula>AND(EP9&lt;&gt;"",EO9="")</formula>
    </cfRule>
    <cfRule type="expression" dxfId="12356" priority="13216">
      <formula>AND(EO9&lt;&gt;"",EP9="")</formula>
    </cfRule>
  </conditionalFormatting>
  <conditionalFormatting sqref="EQ9">
    <cfRule type="expression" dxfId="12355" priority="13210">
      <formula>AND(EK9&lt;&gt;"",EQ9&lt;&gt;"")</formula>
    </cfRule>
    <cfRule type="expression" dxfId="12354" priority="13213">
      <formula>AND(EQ9&lt;&gt;"",EO9="")</formula>
    </cfRule>
    <cfRule type="expression" dxfId="12353" priority="13214">
      <formula>AND(EO9&lt;&gt;"",EQ9="")</formula>
    </cfRule>
  </conditionalFormatting>
  <conditionalFormatting sqref="EO9">
    <cfRule type="expression" dxfId="12352" priority="13212">
      <formula>AND(EK9&lt;&gt;"",EO9&lt;&gt;"")</formula>
    </cfRule>
  </conditionalFormatting>
  <conditionalFormatting sqref="ES9">
    <cfRule type="expression" dxfId="12351" priority="13040">
      <formula>FM9&lt;&gt;""</formula>
    </cfRule>
    <cfRule type="expression" dxfId="12350" priority="13208">
      <formula>AND(ER9&lt;&gt;"",ES9&lt;&gt;"")</formula>
    </cfRule>
    <cfRule type="expression" dxfId="12349" priority="13209">
      <formula>AND(ER9="",ES9="")</formula>
    </cfRule>
  </conditionalFormatting>
  <conditionalFormatting sqref="ET9">
    <cfRule type="expression" dxfId="12348" priority="13039">
      <formula>FM9&lt;&gt;""</formula>
    </cfRule>
    <cfRule type="expression" dxfId="12347" priority="13206">
      <formula>AND(ER9&lt;&gt;"",ET9&lt;&gt;"")</formula>
    </cfRule>
    <cfRule type="expression" dxfId="12346" priority="13207">
      <formula>AND(ER9="",ET9="")</formula>
    </cfRule>
  </conditionalFormatting>
  <conditionalFormatting sqref="EU9">
    <cfRule type="expression" dxfId="12345" priority="13038">
      <formula>FM9&lt;&gt;""</formula>
    </cfRule>
    <cfRule type="expression" dxfId="12344" priority="13204">
      <formula>AND(ER9&lt;&gt;"",EU9&lt;&gt;"")</formula>
    </cfRule>
    <cfRule type="expression" dxfId="12343" priority="13205">
      <formula>AND(ER9="",EU9="")</formula>
    </cfRule>
  </conditionalFormatting>
  <conditionalFormatting sqref="EW9">
    <cfRule type="expression" dxfId="12342" priority="13198">
      <formula>AND(ER9&lt;&gt;"",EW9&lt;&gt;"")</formula>
    </cfRule>
    <cfRule type="expression" dxfId="12341" priority="13202">
      <formula>AND(EW9&lt;&gt;"",EV9="")</formula>
    </cfRule>
    <cfRule type="expression" dxfId="12340" priority="13203">
      <formula>AND(EV9&lt;&gt;"",EW9="")</formula>
    </cfRule>
  </conditionalFormatting>
  <conditionalFormatting sqref="EX9">
    <cfRule type="expression" dxfId="12339" priority="13197">
      <formula>AND(ER9&lt;&gt;"",EX9&lt;&gt;"")</formula>
    </cfRule>
    <cfRule type="expression" dxfId="12338" priority="13200">
      <formula>AND(EX9&lt;&gt;"",EV9="")</formula>
    </cfRule>
    <cfRule type="expression" dxfId="12337" priority="13201">
      <formula>AND(EV9&lt;&gt;"",EX9="")</formula>
    </cfRule>
  </conditionalFormatting>
  <conditionalFormatting sqref="EV9">
    <cfRule type="expression" dxfId="12336" priority="13199">
      <formula>AND(ER9&lt;&gt;"",EV9&lt;&gt;"")</formula>
    </cfRule>
  </conditionalFormatting>
  <conditionalFormatting sqref="ER9">
    <cfRule type="expression" dxfId="12335" priority="13196">
      <formula>AND(ER9&lt;&gt;"",OR(ES9:EX9&lt;&gt;""))</formula>
    </cfRule>
  </conditionalFormatting>
  <conditionalFormatting sqref="EK9">
    <cfRule type="expression" dxfId="12334" priority="13195">
      <formula>AND(EK9&lt;&gt;"",OR(EL9:EQ9&lt;&gt;""))</formula>
    </cfRule>
  </conditionalFormatting>
  <conditionalFormatting sqref="EY9">
    <cfRule type="expression" dxfId="12333" priority="13037">
      <formula>FM9&lt;&gt;""</formula>
    </cfRule>
    <cfRule type="expression" dxfId="12332" priority="13194">
      <formula>AND(EY9:FD9="")</formula>
    </cfRule>
  </conditionalFormatting>
  <conditionalFormatting sqref="EZ9">
    <cfRule type="expression" dxfId="12331" priority="13036">
      <formula>FM9&lt;&gt;""</formula>
    </cfRule>
    <cfRule type="expression" dxfId="12330" priority="13193">
      <formula>AND(EY9:FD9="")</formula>
    </cfRule>
  </conditionalFormatting>
  <conditionalFormatting sqref="FA9">
    <cfRule type="expression" dxfId="12329" priority="13035">
      <formula>FM9&lt;&gt;""</formula>
    </cfRule>
    <cfRule type="expression" dxfId="12328" priority="13192">
      <formula>AND(EY9:FD9="")</formula>
    </cfRule>
  </conditionalFormatting>
  <conditionalFormatting sqref="FB9">
    <cfRule type="expression" dxfId="12327" priority="13034">
      <formula>FM9&lt;&gt;""</formula>
    </cfRule>
    <cfRule type="expression" dxfId="12326" priority="13191">
      <formula>AND(EY9:FD9="")</formula>
    </cfRule>
  </conditionalFormatting>
  <conditionalFormatting sqref="FD9">
    <cfRule type="expression" dxfId="12325" priority="13032">
      <formula>FM9&lt;&gt;""</formula>
    </cfRule>
    <cfRule type="expression" dxfId="12324" priority="13190">
      <formula>AND(EY9:FD9="")</formula>
    </cfRule>
  </conditionalFormatting>
  <conditionalFormatting sqref="FC9">
    <cfRule type="expression" dxfId="12323" priority="13033">
      <formula>FM9&lt;&gt;""</formula>
    </cfRule>
    <cfRule type="expression" dxfId="12322" priority="13189">
      <formula>AND(EY9:FD9="")</formula>
    </cfRule>
  </conditionalFormatting>
  <conditionalFormatting sqref="FE9">
    <cfRule type="expression" dxfId="12321" priority="13031">
      <formula>FM9&lt;&gt;""</formula>
    </cfRule>
    <cfRule type="expression" dxfId="12320" priority="13188">
      <formula>FE9=""</formula>
    </cfRule>
  </conditionalFormatting>
  <conditionalFormatting sqref="FF9">
    <cfRule type="expression" dxfId="12319" priority="13186">
      <formula>AND(FE9&lt;&gt;"2人以上の体制",FF9&lt;&gt;"")</formula>
    </cfRule>
    <cfRule type="expression" dxfId="12318" priority="13187">
      <formula>AND(FE9="2人以上の体制",FF9="")</formula>
    </cfRule>
  </conditionalFormatting>
  <conditionalFormatting sqref="FG9">
    <cfRule type="expression" dxfId="12317" priority="13030">
      <formula>FM9&lt;&gt;""</formula>
    </cfRule>
    <cfRule type="expression" dxfId="12316" priority="13185">
      <formula>FG9=""</formula>
    </cfRule>
  </conditionalFormatting>
  <conditionalFormatting sqref="FH9">
    <cfRule type="expression" dxfId="12315" priority="13029">
      <formula>FM9&lt;&gt;""</formula>
    </cfRule>
    <cfRule type="expression" dxfId="12314" priority="13184">
      <formula>FH9=""</formula>
    </cfRule>
  </conditionalFormatting>
  <conditionalFormatting sqref="BO9">
    <cfRule type="expression" dxfId="12313" priority="13103">
      <formula>FM9&lt;&gt;""</formula>
    </cfRule>
    <cfRule type="expression" dxfId="12312" priority="13182">
      <formula>BO9=""</formula>
    </cfRule>
  </conditionalFormatting>
  <conditionalFormatting sqref="BP9">
    <cfRule type="expression" dxfId="12311" priority="13102">
      <formula>FM9&lt;&gt;""</formula>
    </cfRule>
    <cfRule type="expression" dxfId="12310" priority="13181">
      <formula>BP9=""</formula>
    </cfRule>
  </conditionalFormatting>
  <conditionalFormatting sqref="BQ9">
    <cfRule type="expression" dxfId="12309" priority="13101">
      <formula>FM9&lt;&gt;""</formula>
    </cfRule>
    <cfRule type="expression" dxfId="12308" priority="13180">
      <formula>BQ9=""</formula>
    </cfRule>
  </conditionalFormatting>
  <conditionalFormatting sqref="BR9">
    <cfRule type="expression" dxfId="12307" priority="13100">
      <formula>FM9&lt;&gt;""</formula>
    </cfRule>
    <cfRule type="expression" dxfId="12306" priority="13169">
      <formula>AND(BR9:BS9="")</formula>
    </cfRule>
  </conditionalFormatting>
  <conditionalFormatting sqref="BS9">
    <cfRule type="expression" dxfId="12305" priority="13099">
      <formula>FM9&lt;&gt;""</formula>
    </cfRule>
    <cfRule type="expression" dxfId="12304" priority="13179">
      <formula>AND(BR9:BS9="")</formula>
    </cfRule>
  </conditionalFormatting>
  <conditionalFormatting sqref="BU9">
    <cfRule type="expression" dxfId="12303" priority="13174">
      <formula>AND(BT9="",BU9&lt;&gt;"")</formula>
    </cfRule>
    <cfRule type="expression" dxfId="12302" priority="13178">
      <formula>AND(BT9&lt;&gt;"",BU9="")</formula>
    </cfRule>
  </conditionalFormatting>
  <conditionalFormatting sqref="BV9">
    <cfRule type="expression" dxfId="12301" priority="13173">
      <formula>AND(BT9="",BV9&lt;&gt;"")</formula>
    </cfRule>
    <cfRule type="expression" dxfId="12300" priority="13177">
      <formula>AND(BT9&lt;&gt;"",BV9="")</formula>
    </cfRule>
  </conditionalFormatting>
  <conditionalFormatting sqref="BW9">
    <cfRule type="expression" dxfId="12299" priority="13172">
      <formula>AND(BT9="",BW9&lt;&gt;"")</formula>
    </cfRule>
    <cfRule type="expression" dxfId="12298" priority="13176">
      <formula>AND(BT9&lt;&gt;"",AND(BW9:BX9=""))</formula>
    </cfRule>
  </conditionalFormatting>
  <conditionalFormatting sqref="BX9">
    <cfRule type="expression" dxfId="12297" priority="13171">
      <formula>AND(BT9="",BX9&lt;&gt;"")</formula>
    </cfRule>
    <cfRule type="expression" dxfId="12296" priority="13175">
      <formula>AND(BT9&lt;&gt;"",AND(BW9:BX9=""))</formula>
    </cfRule>
  </conditionalFormatting>
  <conditionalFormatting sqref="BT9">
    <cfRule type="expression" dxfId="12295" priority="13170">
      <formula>AND(BT9="",OR(BU9:BX9&lt;&gt;""))</formula>
    </cfRule>
  </conditionalFormatting>
  <conditionalFormatting sqref="BY9">
    <cfRule type="expression" dxfId="12294" priority="13098">
      <formula>FM9&lt;&gt;""</formula>
    </cfRule>
    <cfRule type="expression" dxfId="12293" priority="13168">
      <formula>BY9=""</formula>
    </cfRule>
  </conditionalFormatting>
  <conditionalFormatting sqref="BZ9">
    <cfRule type="expression" dxfId="12292" priority="13097">
      <formula>FM9&lt;&gt;""</formula>
    </cfRule>
    <cfRule type="expression" dxfId="12291" priority="13167">
      <formula>BZ9=""</formula>
    </cfRule>
  </conditionalFormatting>
  <conditionalFormatting sqref="CC9">
    <cfRule type="expression" dxfId="12290" priority="13096">
      <formula>FM9&lt;&gt;""</formula>
    </cfRule>
    <cfRule type="expression" dxfId="12289" priority="13166">
      <formula>CC9=""</formula>
    </cfRule>
  </conditionalFormatting>
  <conditionalFormatting sqref="CD9">
    <cfRule type="expression" dxfId="12288" priority="13095">
      <formula>FM9&lt;&gt;""</formula>
    </cfRule>
    <cfRule type="expression" dxfId="12287" priority="13165">
      <formula>CD9=""</formula>
    </cfRule>
  </conditionalFormatting>
  <conditionalFormatting sqref="CE9">
    <cfRule type="expression" dxfId="12286" priority="13094">
      <formula>FM9&lt;&gt;""</formula>
    </cfRule>
    <cfRule type="expression" dxfId="12285" priority="13164">
      <formula>CE9=""</formula>
    </cfRule>
  </conditionalFormatting>
  <conditionalFormatting sqref="FK9">
    <cfRule type="expression" dxfId="12284" priority="13163">
      <formula>FK9=""</formula>
    </cfRule>
  </conditionalFormatting>
  <conditionalFormatting sqref="H9">
    <cfRule type="expression" dxfId="12283" priority="13144">
      <formula>FM9&lt;&gt;""</formula>
    </cfRule>
    <cfRule type="expression" dxfId="12282" priority="13160">
      <formula>H9=""</formula>
    </cfRule>
  </conditionalFormatting>
  <conditionalFormatting sqref="B9">
    <cfRule type="expression" dxfId="12281" priority="13028">
      <formula>FM9&lt;&gt;""</formula>
    </cfRule>
    <cfRule type="expression" dxfId="12280" priority="13159">
      <formula>B9=""</formula>
    </cfRule>
  </conditionalFormatting>
  <conditionalFormatting sqref="CF9">
    <cfRule type="expression" dxfId="12279" priority="13093">
      <formula>FM9&lt;&gt;""</formula>
    </cfRule>
    <cfRule type="expression" dxfId="12278" priority="13158">
      <formula>CF9=""</formula>
    </cfRule>
  </conditionalFormatting>
  <conditionalFormatting sqref="EJ9">
    <cfRule type="expression" dxfId="12277" priority="13157">
      <formula>AND(OR(EC9:EH9&lt;&gt;""),EJ9="")</formula>
    </cfRule>
  </conditionalFormatting>
  <conditionalFormatting sqref="BE9">
    <cfRule type="expression" dxfId="12276" priority="13104">
      <formula>FM9&lt;&gt;""</formula>
    </cfRule>
    <cfRule type="expression" dxfId="12275" priority="13156">
      <formula>BE9=""</formula>
    </cfRule>
  </conditionalFormatting>
  <conditionalFormatting sqref="BF9">
    <cfRule type="expression" dxfId="12274" priority="13155">
      <formula>AND(BE9="同居",AND(BF9="",BG9=""))</formula>
    </cfRule>
  </conditionalFormatting>
  <conditionalFormatting sqref="CB9">
    <cfRule type="expression" dxfId="12273" priority="13154">
      <formula>AND(CA9&lt;&gt;"",CB9="")</formula>
    </cfRule>
  </conditionalFormatting>
  <conditionalFormatting sqref="CA9">
    <cfRule type="expression" dxfId="12272" priority="13153">
      <formula>AND(CA9="",CB9&lt;&gt;"")</formula>
    </cfRule>
  </conditionalFormatting>
  <conditionalFormatting sqref="DU9">
    <cfRule type="expression" dxfId="12271" priority="13054">
      <formula>FM9&lt;&gt;""</formula>
    </cfRule>
    <cfRule type="expression" dxfId="12270" priority="13150">
      <formula>AND(DU9&lt;&gt;"",DT9="")</formula>
    </cfRule>
    <cfRule type="expression" dxfId="12269" priority="13151">
      <formula>AND(DT9&lt;&gt;"自立",DU9="")</formula>
    </cfRule>
    <cfRule type="expression" dxfId="12268" priority="13152">
      <formula>AND(DT9="自立",DU9&lt;&gt;"")</formula>
    </cfRule>
  </conditionalFormatting>
  <conditionalFormatting sqref="DW9">
    <cfRule type="expression" dxfId="12267" priority="13052">
      <formula>FM9&lt;&gt;""</formula>
    </cfRule>
    <cfRule type="expression" dxfId="12266" priority="13147">
      <formula>AND(DW9&lt;&gt;"",DV9="")</formula>
    </cfRule>
    <cfRule type="expression" dxfId="12265" priority="13148">
      <formula>AND(DV9="自立",DW9&lt;&gt;"")</formula>
    </cfRule>
    <cfRule type="expression" dxfId="12264" priority="13149">
      <formula>AND(DV9&lt;&gt;"自立",DW9="")</formula>
    </cfRule>
  </conditionalFormatting>
  <conditionalFormatting sqref="I9:J9">
    <cfRule type="expression" dxfId="12263" priority="13146">
      <formula>I9=""</formula>
    </cfRule>
  </conditionalFormatting>
  <conditionalFormatting sqref="P9">
    <cfRule type="expression" dxfId="12262" priority="13140">
      <formula>FM9&lt;&gt;""</formula>
    </cfRule>
    <cfRule type="expression" dxfId="12261" priority="13145">
      <formula>P9=""</formula>
    </cfRule>
  </conditionalFormatting>
  <conditionalFormatting sqref="FN9">
    <cfRule type="expression" dxfId="12260" priority="13023">
      <formula>AND(FN9="",AND(Q9:FJ9=""))</formula>
    </cfRule>
    <cfRule type="expression" dxfId="12259" priority="13024">
      <formula>AND(FN9&lt;&gt;"",OR(Q9:FJ9&lt;&gt;""))</formula>
    </cfRule>
  </conditionalFormatting>
  <conditionalFormatting sqref="FM9">
    <cfRule type="expression" dxfId="12258" priority="13025">
      <formula>AND(FM9="",AND(Q9:FJ9=""))</formula>
    </cfRule>
    <cfRule type="expression" dxfId="12257" priority="13027">
      <formula>AND(FM9&lt;&gt;"",OR(Q9:FJ9&lt;&gt;""))</formula>
    </cfRule>
  </conditionalFormatting>
  <conditionalFormatting sqref="FL9">
    <cfRule type="expression" dxfId="12256" priority="13026">
      <formula>FL9=""</formula>
    </cfRule>
  </conditionalFormatting>
  <conditionalFormatting sqref="C10">
    <cfRule type="expression" dxfId="12255" priority="13022">
      <formula>C10=""</formula>
    </cfRule>
  </conditionalFormatting>
  <conditionalFormatting sqref="D10">
    <cfRule type="expression" dxfId="12254" priority="13021">
      <formula>D10=""</formula>
    </cfRule>
  </conditionalFormatting>
  <conditionalFormatting sqref="E10">
    <cfRule type="expression" dxfId="12253" priority="13020">
      <formula>E10=""</formula>
    </cfRule>
  </conditionalFormatting>
  <conditionalFormatting sqref="G10">
    <cfRule type="expression" dxfId="12252" priority="13019">
      <formula>G10=""</formula>
    </cfRule>
  </conditionalFormatting>
  <conditionalFormatting sqref="K10">
    <cfRule type="expression" dxfId="12251" priority="12760">
      <formula>FM10&lt;&gt;""</formula>
    </cfRule>
    <cfRule type="expression" dxfId="12250" priority="13018">
      <formula>AND(K10="",L10="")</formula>
    </cfRule>
  </conditionalFormatting>
  <conditionalFormatting sqref="L10">
    <cfRule type="expression" dxfId="12249" priority="12759">
      <formula>FM10&lt;&gt;""</formula>
    </cfRule>
    <cfRule type="expression" dxfId="12248" priority="13017">
      <formula>AND(K10="",L10="")</formula>
    </cfRule>
  </conditionalFormatting>
  <conditionalFormatting sqref="O10">
    <cfRule type="expression" dxfId="12247" priority="12758">
      <formula>FM10&lt;&gt;""</formula>
    </cfRule>
    <cfRule type="expression" dxfId="12246" priority="13016">
      <formula>O10=""</formula>
    </cfRule>
  </conditionalFormatting>
  <conditionalFormatting sqref="Q10">
    <cfRule type="expression" dxfId="12245" priority="12756">
      <formula>FM10&lt;&gt;""</formula>
    </cfRule>
    <cfRule type="expression" dxfId="12244" priority="13014">
      <formula>AND(Q10&lt;&gt;"",OR(R10:AD10&lt;&gt;""))</formula>
    </cfRule>
    <cfRule type="expression" dxfId="12243" priority="13015">
      <formula>AND(Q10="",AND(R10:AD10=""))</formula>
    </cfRule>
  </conditionalFormatting>
  <conditionalFormatting sqref="R10">
    <cfRule type="expression" dxfId="12242" priority="12755">
      <formula>FM10&lt;&gt;""</formula>
    </cfRule>
    <cfRule type="expression" dxfId="12241" priority="13012">
      <formula>AND(Q10&lt;&gt;"",OR(R10:AD10&lt;&gt;""))</formula>
    </cfRule>
    <cfRule type="expression" dxfId="12240" priority="13013">
      <formula>AND(Q10="",AND(R10:AD10=""))</formula>
    </cfRule>
  </conditionalFormatting>
  <conditionalFormatting sqref="S10">
    <cfRule type="expression" dxfId="12239" priority="12754">
      <formula>FM10&lt;&gt;""</formula>
    </cfRule>
    <cfRule type="expression" dxfId="12238" priority="13010">
      <formula>AND(Q10&lt;&gt;"",OR(R10:AD10&lt;&gt;""))</formula>
    </cfRule>
    <cfRule type="expression" dxfId="12237" priority="13011">
      <formula>AND(Q10="",AND(R10:AD10=""))</formula>
    </cfRule>
  </conditionalFormatting>
  <conditionalFormatting sqref="T10">
    <cfRule type="expression" dxfId="12236" priority="12753">
      <formula>FM10&lt;&gt;""</formula>
    </cfRule>
    <cfRule type="expression" dxfId="12235" priority="12998">
      <formula>AND(Q10&lt;&gt;"",OR(R10:AD10&lt;&gt;""))</formula>
    </cfRule>
    <cfRule type="expression" dxfId="12234" priority="13009">
      <formula>AND(Q10="",AND(R10:AD10=""))</formula>
    </cfRule>
  </conditionalFormatting>
  <conditionalFormatting sqref="U10">
    <cfRule type="expression" dxfId="12233" priority="12752">
      <formula>FM10&lt;&gt;""</formula>
    </cfRule>
    <cfRule type="expression" dxfId="12232" priority="12997">
      <formula>AND(Q10&lt;&gt;"",OR(R10:AD10&lt;&gt;""))</formula>
    </cfRule>
    <cfRule type="expression" dxfId="12231" priority="13008">
      <formula>AND(Q10="",AND(R10:AD10=""))</formula>
    </cfRule>
  </conditionalFormatting>
  <conditionalFormatting sqref="V10">
    <cfRule type="expression" dxfId="12230" priority="12751">
      <formula>FM10&lt;&gt;""</formula>
    </cfRule>
    <cfRule type="expression" dxfId="12229" priority="12996">
      <formula>AND(Q10&lt;&gt;"",OR(R10:AD10&lt;&gt;""))</formula>
    </cfRule>
    <cfRule type="expression" dxfId="12228" priority="13007">
      <formula>AND(Q10="",AND(R10:AD10=""))</formula>
    </cfRule>
  </conditionalFormatting>
  <conditionalFormatting sqref="W10">
    <cfRule type="expression" dxfId="12227" priority="12750">
      <formula>FM10&lt;&gt;""</formula>
    </cfRule>
    <cfRule type="expression" dxfId="12226" priority="12995">
      <formula>AND(Q10&lt;&gt;"",OR(R10:AD10&lt;&gt;""))</formula>
    </cfRule>
    <cfRule type="expression" dxfId="12225" priority="13006">
      <formula>AND(Q10="",AND(R10:AD10=""))</formula>
    </cfRule>
  </conditionalFormatting>
  <conditionalFormatting sqref="X10">
    <cfRule type="expression" dxfId="12224" priority="12749">
      <formula>FM10&lt;&gt;""</formula>
    </cfRule>
    <cfRule type="expression" dxfId="12223" priority="12994">
      <formula>AND(Q10&lt;&gt;"",OR(R10:AD10&lt;&gt;""))</formula>
    </cfRule>
    <cfRule type="expression" dxfId="12222" priority="13005">
      <formula>AND(Q10="",AND(R10:AD10=""))</formula>
    </cfRule>
  </conditionalFormatting>
  <conditionalFormatting sqref="Y10">
    <cfRule type="expression" dxfId="12221" priority="12748">
      <formula>FM10&lt;&gt;""</formula>
    </cfRule>
    <cfRule type="expression" dxfId="12220" priority="12993">
      <formula>AND(Q10&lt;&gt;"",OR(R10:AD10&lt;&gt;""))</formula>
    </cfRule>
    <cfRule type="expression" dxfId="12219" priority="13004">
      <formula>AND(Q10="",AND(R10:AD10=""))</formula>
    </cfRule>
  </conditionalFormatting>
  <conditionalFormatting sqref="Z10">
    <cfRule type="expression" dxfId="12218" priority="12747">
      <formula>FM10&lt;&gt;""</formula>
    </cfRule>
    <cfRule type="expression" dxfId="12217" priority="12992">
      <formula>AND(Q10&lt;&gt;"",OR(R10:AD10&lt;&gt;""))</formula>
    </cfRule>
    <cfRule type="expression" dxfId="12216" priority="13003">
      <formula>AND(Q10="",AND(R10:AD10=""))</formula>
    </cfRule>
  </conditionalFormatting>
  <conditionalFormatting sqref="AA10">
    <cfRule type="expression" dxfId="12215" priority="12746">
      <formula>FM10&lt;&gt;""</formula>
    </cfRule>
    <cfRule type="expression" dxfId="12214" priority="12991">
      <formula>AND(Q10&lt;&gt;"",OR(R10:AD10&lt;&gt;""))</formula>
    </cfRule>
    <cfRule type="expression" dxfId="12213" priority="13002">
      <formula>AND(Q10="",AND(R10:AD10=""))</formula>
    </cfRule>
  </conditionalFormatting>
  <conditionalFormatting sqref="AB10">
    <cfRule type="expression" dxfId="12212" priority="12745">
      <formula>FM10&lt;&gt;""</formula>
    </cfRule>
    <cfRule type="expression" dxfId="12211" priority="12990">
      <formula>AND(Q10&lt;&gt;"",OR(R10:AD10&lt;&gt;""))</formula>
    </cfRule>
    <cfRule type="expression" dxfId="12210" priority="13001">
      <formula>AND(Q10="",AND(R10:AD10=""))</formula>
    </cfRule>
  </conditionalFormatting>
  <conditionalFormatting sqref="AC10">
    <cfRule type="expression" dxfId="12209" priority="12744">
      <formula>FM10&lt;&gt;""</formula>
    </cfRule>
    <cfRule type="expression" dxfId="12208" priority="12989">
      <formula>AND(Q10&lt;&gt;"",OR(R10:AD10&lt;&gt;""))</formula>
    </cfRule>
    <cfRule type="expression" dxfId="12207" priority="13000">
      <formula>AND(Q10="",AND(R10:AD10=""))</formula>
    </cfRule>
  </conditionalFormatting>
  <conditionalFormatting sqref="AD10">
    <cfRule type="expression" dxfId="12206" priority="12743">
      <formula>FM10&lt;&gt;""</formula>
    </cfRule>
    <cfRule type="expression" dxfId="12205" priority="12988">
      <formula>AND(Q10&lt;&gt;"",OR(R10:AD10&lt;&gt;""))</formula>
    </cfRule>
    <cfRule type="expression" dxfId="12204" priority="12999">
      <formula>AND(Q10="",AND(R10:AD10=""))</formula>
    </cfRule>
  </conditionalFormatting>
  <conditionalFormatting sqref="AE10">
    <cfRule type="expression" dxfId="12203" priority="12742">
      <formula>FM10&lt;&gt;""</formula>
    </cfRule>
    <cfRule type="expression" dxfId="12202" priority="12985">
      <formula>AND(AE10="無",OR(AF10:AI10&lt;&gt;""))</formula>
    </cfRule>
    <cfRule type="expression" dxfId="12201" priority="12986">
      <formula>AND(AE10="有",AND(AF10:AI10=""))</formula>
    </cfRule>
    <cfRule type="expression" dxfId="12200" priority="12987">
      <formula>AE10=""</formula>
    </cfRule>
  </conditionalFormatting>
  <conditionalFormatting sqref="AF10">
    <cfRule type="expression" dxfId="12199" priority="12980">
      <formula>AND(AE10="無",OR(AF10:AI10&lt;&gt;""))</formula>
    </cfRule>
    <cfRule type="expression" dxfId="12198" priority="12984">
      <formula>AND(AE10="有",AND(AF10:AI10=""))</formula>
    </cfRule>
  </conditionalFormatting>
  <conditionalFormatting sqref="AG10">
    <cfRule type="expression" dxfId="12197" priority="12979">
      <formula>AND(AE10="無",OR(AF10:AI10&lt;&gt;""))</formula>
    </cfRule>
    <cfRule type="expression" dxfId="12196" priority="12983">
      <formula>AND(AE10="有",AND(AF10:AI10=""))</formula>
    </cfRule>
  </conditionalFormatting>
  <conditionalFormatting sqref="AH10">
    <cfRule type="expression" dxfId="12195" priority="12978">
      <formula>AND(AE10="無",OR(AF10:AI10&lt;&gt;""))</formula>
    </cfRule>
    <cfRule type="expression" dxfId="12194" priority="12982">
      <formula>AND(AE10="有",AND(AF10:AI10=""))</formula>
    </cfRule>
  </conditionalFormatting>
  <conditionalFormatting sqref="AI10">
    <cfRule type="expression" dxfId="12193" priority="12977">
      <formula>AND(AE10="無",OR(AF10:AI10&lt;&gt;""))</formula>
    </cfRule>
    <cfRule type="expression" dxfId="12192" priority="12981">
      <formula>AND(AE10="有",AND(AF10:AI10=""))</formula>
    </cfRule>
  </conditionalFormatting>
  <conditionalFormatting sqref="AJ10">
    <cfRule type="expression" dxfId="12191" priority="12741">
      <formula>FM10&lt;&gt;""</formula>
    </cfRule>
    <cfRule type="expression" dxfId="12190" priority="12976">
      <formula>AJ10=""</formula>
    </cfRule>
  </conditionalFormatting>
  <conditionalFormatting sqref="AK10">
    <cfRule type="expression" dxfId="12189" priority="12740">
      <formula>FM10&lt;&gt;""</formula>
    </cfRule>
    <cfRule type="expression" dxfId="12188" priority="12975">
      <formula>AK10=""</formula>
    </cfRule>
  </conditionalFormatting>
  <conditionalFormatting sqref="AL10">
    <cfRule type="expression" dxfId="12187" priority="12739">
      <formula>FM10&lt;&gt;""</formula>
    </cfRule>
    <cfRule type="expression" dxfId="12186" priority="12974">
      <formula>AL10=""</formula>
    </cfRule>
  </conditionalFormatting>
  <conditionalFormatting sqref="AM10">
    <cfRule type="expression" dxfId="12185" priority="12738">
      <formula>FM10&lt;&gt;""</formula>
    </cfRule>
    <cfRule type="expression" dxfId="12184" priority="12973">
      <formula>AM10=""</formula>
    </cfRule>
  </conditionalFormatting>
  <conditionalFormatting sqref="AN10">
    <cfRule type="expression" dxfId="12183" priority="12737">
      <formula>FM10&lt;&gt;""</formula>
    </cfRule>
    <cfRule type="expression" dxfId="12182" priority="12968">
      <formula>AND(AN10="なし",AO10&lt;&gt;"")</formula>
    </cfRule>
    <cfRule type="expression" dxfId="12181" priority="12969">
      <formula>AND(AN10="あり",AO10="")</formula>
    </cfRule>
    <cfRule type="expression" dxfId="12180" priority="12972">
      <formula>AN10=""</formula>
    </cfRule>
  </conditionalFormatting>
  <conditionalFormatting sqref="AO10">
    <cfRule type="expression" dxfId="12179" priority="12970">
      <formula>AND(AN10="なし",AO10&lt;&gt;"")</formula>
    </cfRule>
    <cfRule type="expression" dxfId="12178" priority="12971">
      <formula>AND(AN10="あり",AO10="")</formula>
    </cfRule>
  </conditionalFormatting>
  <conditionalFormatting sqref="AP10">
    <cfRule type="expression" dxfId="12177" priority="12736">
      <formula>FM10&lt;&gt;""</formula>
    </cfRule>
    <cfRule type="expression" dxfId="12176" priority="12966">
      <formula>AND(AP10&lt;&gt;"",OR(AQ10:BD10&lt;&gt;""))</formula>
    </cfRule>
    <cfRule type="expression" dxfId="12175" priority="12967">
      <formula>AND(AP10="",AND(AQ10:BD10=""))</formula>
    </cfRule>
  </conditionalFormatting>
  <conditionalFormatting sqref="AQ10">
    <cfRule type="expression" dxfId="12174" priority="12735">
      <formula>FM10&lt;&gt;""</formula>
    </cfRule>
    <cfRule type="expression" dxfId="12173" priority="12964">
      <formula>AND(AP10&lt;&gt;"",OR(AQ10:BD10&lt;&gt;""))</formula>
    </cfRule>
    <cfRule type="expression" dxfId="12172" priority="12965">
      <formula>AND(AP10="",AND(AQ10:BD10=""))</formula>
    </cfRule>
  </conditionalFormatting>
  <conditionalFormatting sqref="AR10">
    <cfRule type="expression" dxfId="12171" priority="12734">
      <formula>FM10&lt;&gt;""</formula>
    </cfRule>
    <cfRule type="expression" dxfId="12170" priority="12962">
      <formula>AND(AP10&lt;&gt;"",OR(AQ10:BD10&lt;&gt;""))</formula>
    </cfRule>
    <cfRule type="expression" dxfId="12169" priority="12963">
      <formula>AND(AP10="",AND(AQ10:BD10=""))</formula>
    </cfRule>
  </conditionalFormatting>
  <conditionalFormatting sqref="AS10">
    <cfRule type="expression" dxfId="12168" priority="12733">
      <formula>FM10&lt;&gt;""</formula>
    </cfRule>
    <cfRule type="expression" dxfId="12167" priority="12960">
      <formula>AND(AP10&lt;&gt;"",OR(AQ10:BD10&lt;&gt;""))</formula>
    </cfRule>
    <cfRule type="expression" dxfId="12166" priority="12961">
      <formula>AND(AP10="",AND(AQ10:BD10=""))</formula>
    </cfRule>
  </conditionalFormatting>
  <conditionalFormatting sqref="AT10">
    <cfRule type="expression" dxfId="12165" priority="12732">
      <formula>FM10&lt;&gt;""</formula>
    </cfRule>
    <cfRule type="expression" dxfId="12164" priority="12958">
      <formula>AND(AP10&lt;&gt;"",OR(AQ10:BD10&lt;&gt;""))</formula>
    </cfRule>
    <cfRule type="expression" dxfId="12163" priority="12959">
      <formula>AND(AP10="",AND(AQ10:BD10=""))</formula>
    </cfRule>
  </conditionalFormatting>
  <conditionalFormatting sqref="AU10">
    <cfRule type="expression" dxfId="12162" priority="12731">
      <formula>FM10&lt;&gt;""</formula>
    </cfRule>
    <cfRule type="expression" dxfId="12161" priority="12956">
      <formula>AND(AP10&lt;&gt;"",OR(AQ10:BD10&lt;&gt;""))</formula>
    </cfRule>
    <cfRule type="expression" dxfId="12160" priority="12957">
      <formula>AND(AP10="",AND(AQ10:BD10=""))</formula>
    </cfRule>
  </conditionalFormatting>
  <conditionalFormatting sqref="AV10">
    <cfRule type="expression" dxfId="12159" priority="12730">
      <formula>FM10&lt;&gt;""</formula>
    </cfRule>
    <cfRule type="expression" dxfId="12158" priority="12954">
      <formula>AND(AP10&lt;&gt;"",OR(AQ10:BD10&lt;&gt;""))</formula>
    </cfRule>
    <cfRule type="expression" dxfId="12157" priority="12955">
      <formula>AND(AP10="",AND(AQ10:BD10=""))</formula>
    </cfRule>
  </conditionalFormatting>
  <conditionalFormatting sqref="AW10">
    <cfRule type="expression" dxfId="12156" priority="12729">
      <formula>FM10&lt;&gt;""</formula>
    </cfRule>
    <cfRule type="expression" dxfId="12155" priority="12952">
      <formula>AND(AP10&lt;&gt;"",OR(AQ10:BD10&lt;&gt;""))</formula>
    </cfRule>
    <cfRule type="expression" dxfId="12154" priority="12953">
      <formula>AND(AP10="",AND(AQ10:BD10=""))</formula>
    </cfRule>
  </conditionalFormatting>
  <conditionalFormatting sqref="AX10">
    <cfRule type="expression" dxfId="12153" priority="12728">
      <formula>FM10&lt;&gt;""</formula>
    </cfRule>
    <cfRule type="expression" dxfId="12152" priority="12950">
      <formula>AND(AP10&lt;&gt;"",OR(AQ10:BD10&lt;&gt;""))</formula>
    </cfRule>
    <cfRule type="expression" dxfId="12151" priority="12951">
      <formula>AND(AP10="",AND(AQ10:BD10=""))</formula>
    </cfRule>
  </conditionalFormatting>
  <conditionalFormatting sqref="AY10">
    <cfRule type="expression" dxfId="12150" priority="12727">
      <formula>FM10&lt;&gt;""</formula>
    </cfRule>
    <cfRule type="expression" dxfId="12149" priority="12948">
      <formula>AND(AP10&lt;&gt;"",OR(AQ10:BD10&lt;&gt;""))</formula>
    </cfRule>
    <cfRule type="expression" dxfId="12148" priority="12949">
      <formula>AND(AP10="",AND(AQ10:BD10=""))</formula>
    </cfRule>
  </conditionalFormatting>
  <conditionalFormatting sqref="AZ10">
    <cfRule type="expression" dxfId="12147" priority="12726">
      <formula>FM10&lt;&gt;""</formula>
    </cfRule>
    <cfRule type="expression" dxfId="12146" priority="12946">
      <formula>AND(AP10&lt;&gt;"",OR(AQ10:BD10&lt;&gt;""))</formula>
    </cfRule>
    <cfRule type="expression" dxfId="12145" priority="12947">
      <formula>AND(AP10="",AND(AQ10:BD10=""))</formula>
    </cfRule>
  </conditionalFormatting>
  <conditionalFormatting sqref="BA10">
    <cfRule type="expression" dxfId="12144" priority="12725">
      <formula>FM10&lt;&gt;""</formula>
    </cfRule>
    <cfRule type="expression" dxfId="12143" priority="12944">
      <formula>AND(AP10&lt;&gt;"",OR(AQ10:BD10&lt;&gt;""))</formula>
    </cfRule>
    <cfRule type="expression" dxfId="12142" priority="12945">
      <formula>AND(AP10="",AND(AQ10:BD10=""))</formula>
    </cfRule>
  </conditionalFormatting>
  <conditionalFormatting sqref="BB10">
    <cfRule type="expression" dxfId="12141" priority="12724">
      <formula>FM10&lt;&gt;""</formula>
    </cfRule>
    <cfRule type="expression" dxfId="12140" priority="12942">
      <formula>AND(AP10&lt;&gt;"",OR(AQ10:BD10&lt;&gt;""))</formula>
    </cfRule>
    <cfRule type="expression" dxfId="12139" priority="12943">
      <formula>AND(AP10="",AND(AQ10:BD10=""))</formula>
    </cfRule>
  </conditionalFormatting>
  <conditionalFormatting sqref="BC10">
    <cfRule type="expression" dxfId="12138" priority="12723">
      <formula>FM10&lt;&gt;""</formula>
    </cfRule>
    <cfRule type="expression" dxfId="12137" priority="12940">
      <formula>AND(AP10&lt;&gt;"",OR(AQ10:BD10&lt;&gt;""))</formula>
    </cfRule>
    <cfRule type="expression" dxfId="12136" priority="12941">
      <formula>AND(AP10="",AND(AQ10:BD10=""))</formula>
    </cfRule>
  </conditionalFormatting>
  <conditionalFormatting sqref="BD10">
    <cfRule type="expression" dxfId="12135" priority="12722">
      <formula>FM10&lt;&gt;""</formula>
    </cfRule>
    <cfRule type="expression" dxfId="12134" priority="12938">
      <formula>AND(AP10&lt;&gt;"",OR(AQ10:BD10&lt;&gt;""))</formula>
    </cfRule>
    <cfRule type="expression" dxfId="12133" priority="12939">
      <formula>AND(AP10="",AND(AQ10:BD10=""))</formula>
    </cfRule>
  </conditionalFormatting>
  <conditionalFormatting sqref="BG10">
    <cfRule type="expression" dxfId="12132" priority="12779">
      <formula>AND(BE10="独居",BG10&gt;=1)</formula>
    </cfRule>
    <cfRule type="expression" dxfId="12131" priority="12936">
      <formula>AND(BE10="同居",AND(BN10="",BG10&lt;&gt;COUNTA(BI10:BM10)))</formula>
    </cfRule>
    <cfRule type="expression" dxfId="12130" priority="12937">
      <formula>AND(BE10="同居",OR(BG10="",BG10=0))</formula>
    </cfRule>
  </conditionalFormatting>
  <conditionalFormatting sqref="BH10">
    <cfRule type="expression" dxfId="12129" priority="12934">
      <formula>AND(BE10="独居",BH10&gt;=1)</formula>
    </cfRule>
    <cfRule type="expression" dxfId="12128" priority="12935">
      <formula>AND(BE10="同居",OR(BH10="",BH10&gt;BG10))</formula>
    </cfRule>
  </conditionalFormatting>
  <conditionalFormatting sqref="BI10">
    <cfRule type="expression" dxfId="12127" priority="12927">
      <formula>AND(BE10="独居",OR(BI10:BN10&lt;&gt;""))</formula>
    </cfRule>
    <cfRule type="expression" dxfId="12126" priority="12933">
      <formula>AND(BE10="同居",AND(BN10="",BG10&lt;&gt;COUNTA(BI10:BM10)))</formula>
    </cfRule>
  </conditionalFormatting>
  <conditionalFormatting sqref="BJ10">
    <cfRule type="expression" dxfId="12125" priority="12926">
      <formula>AND(BE10="独居",OR(BI10:BN10&lt;&gt;""))</formula>
    </cfRule>
    <cfRule type="expression" dxfId="12124" priority="12932">
      <formula>AND(BE10="同居",AND(BN10="",BG10&lt;&gt;COUNTA(BI10:BM10)))</formula>
    </cfRule>
  </conditionalFormatting>
  <conditionalFormatting sqref="BK10">
    <cfRule type="expression" dxfId="12123" priority="12925">
      <formula>AND(BE10="独居",OR(BI10:BN10&lt;&gt;""))</formula>
    </cfRule>
    <cfRule type="expression" dxfId="12122" priority="12931">
      <formula>AND(BE10="同居",AND(BN10="",BG10&lt;&gt;COUNTA(BI10:BM10)))</formula>
    </cfRule>
  </conditionalFormatting>
  <conditionalFormatting sqref="BL10">
    <cfRule type="expression" dxfId="12121" priority="12924">
      <formula>AND(BE10="独居",OR(BI10:BN10&lt;&gt;""))</formula>
    </cfRule>
    <cfRule type="expression" dxfId="12120" priority="12930">
      <formula>AND(BE10="同居",AND(BN10="",BG10&lt;&gt;COUNTA(BI10:BM10)))</formula>
    </cfRule>
  </conditionalFormatting>
  <conditionalFormatting sqref="BM10">
    <cfRule type="expression" dxfId="12119" priority="12923">
      <formula>AND(BE10="独居",OR(BI10:BN10&lt;&gt;""))</formula>
    </cfRule>
    <cfRule type="expression" dxfId="12118" priority="12929">
      <formula>AND(BE10="同居",AND(BN10="",BG10&lt;&gt;COUNTA(BI10:BM10)))</formula>
    </cfRule>
  </conditionalFormatting>
  <conditionalFormatting sqref="BN10">
    <cfRule type="expression" dxfId="12117" priority="12922">
      <formula>AND(BE10="独居",OR(BI10:BN10&lt;&gt;""))</formula>
    </cfRule>
    <cfRule type="expression" dxfId="12116" priority="12928">
      <formula>AND(BE10="同居",AND(BN10="",BG10&lt;&gt;COUNTA(BI10:BM10)))</formula>
    </cfRule>
  </conditionalFormatting>
  <conditionalFormatting sqref="CG10">
    <cfRule type="expression" dxfId="12115" priority="12709">
      <formula>FM10&lt;&gt;""</formula>
    </cfRule>
    <cfRule type="expression" dxfId="12114" priority="12921">
      <formula>CG10=""</formula>
    </cfRule>
  </conditionalFormatting>
  <conditionalFormatting sqref="CH10">
    <cfRule type="expression" dxfId="12113" priority="12708">
      <formula>FM10&lt;&gt;""</formula>
    </cfRule>
    <cfRule type="expression" dxfId="12112" priority="12920">
      <formula>CH10=""</formula>
    </cfRule>
  </conditionalFormatting>
  <conditionalFormatting sqref="CI10">
    <cfRule type="expression" dxfId="12111" priority="12707">
      <formula>FM10&lt;&gt;""</formula>
    </cfRule>
    <cfRule type="expression" dxfId="12110" priority="12919">
      <formula>CI10=""</formula>
    </cfRule>
  </conditionalFormatting>
  <conditionalFormatting sqref="CJ10">
    <cfRule type="expression" dxfId="12109" priority="12706">
      <formula>FM10&lt;&gt;""</formula>
    </cfRule>
    <cfRule type="expression" dxfId="12108" priority="12918">
      <formula>CJ10=""</formula>
    </cfRule>
  </conditionalFormatting>
  <conditionalFormatting sqref="CK10">
    <cfRule type="expression" dxfId="12107" priority="12705">
      <formula>FM10&lt;&gt;""</formula>
    </cfRule>
    <cfRule type="expression" dxfId="12106" priority="12917">
      <formula>CK10=""</formula>
    </cfRule>
  </conditionalFormatting>
  <conditionalFormatting sqref="CL10">
    <cfRule type="expression" dxfId="12105" priority="12704">
      <formula>FM10&lt;&gt;""</formula>
    </cfRule>
    <cfRule type="expression" dxfId="12104" priority="12916">
      <formula>CL10=""</formula>
    </cfRule>
  </conditionalFormatting>
  <conditionalFormatting sqref="CM10">
    <cfRule type="expression" dxfId="12103" priority="12703">
      <formula>FM10&lt;&gt;""</formula>
    </cfRule>
    <cfRule type="expression" dxfId="12102" priority="12915">
      <formula>CM10=""</formula>
    </cfRule>
  </conditionalFormatting>
  <conditionalFormatting sqref="CN10">
    <cfRule type="expression" dxfId="12101" priority="12702">
      <formula>FM10&lt;&gt;""</formula>
    </cfRule>
    <cfRule type="expression" dxfId="12100" priority="12914">
      <formula>CN10=""</formula>
    </cfRule>
  </conditionalFormatting>
  <conditionalFormatting sqref="CO10">
    <cfRule type="expression" dxfId="12099" priority="12778">
      <formula>AND(CN10=0,CO10&lt;&gt;"")</formula>
    </cfRule>
    <cfRule type="expression" dxfId="12098" priority="12913">
      <formula>AND(CN10&gt;0,CO10="")</formula>
    </cfRule>
  </conditionalFormatting>
  <conditionalFormatting sqref="CP10">
    <cfRule type="expression" dxfId="12097" priority="12701">
      <formula>FM10&lt;&gt;""</formula>
    </cfRule>
    <cfRule type="expression" dxfId="12096" priority="12911">
      <formula>AND(CP10&lt;&gt;"",OR(CQ10:CT10&lt;&gt;""))</formula>
    </cfRule>
    <cfRule type="expression" dxfId="12095" priority="12912">
      <formula>AND(CP10="",AND(CQ10:CT10=""))</formula>
    </cfRule>
  </conditionalFormatting>
  <conditionalFormatting sqref="CQ10">
    <cfRule type="expression" dxfId="12094" priority="12700">
      <formula>FM10&lt;&gt;""</formula>
    </cfRule>
    <cfRule type="expression" dxfId="12093" priority="12909">
      <formula>AND(CP10&lt;&gt;"",OR(CQ10:CT10&lt;&gt;""))</formula>
    </cfRule>
    <cfRule type="expression" dxfId="12092" priority="12910">
      <formula>AND(CP10="",AND(CQ10:CT10=""))</formula>
    </cfRule>
  </conditionalFormatting>
  <conditionalFormatting sqref="CR10">
    <cfRule type="expression" dxfId="12091" priority="12699">
      <formula>FM10&lt;&gt;""</formula>
    </cfRule>
    <cfRule type="expression" dxfId="12090" priority="12907">
      <formula>AND(CP10&lt;&gt;"",OR(CQ10:CT10&lt;&gt;""))</formula>
    </cfRule>
    <cfRule type="expression" dxfId="12089" priority="12908">
      <formula>AND(CP10="",AND(CQ10:CT10=""))</formula>
    </cfRule>
  </conditionalFormatting>
  <conditionalFormatting sqref="CS10">
    <cfRule type="expression" dxfId="12088" priority="12698">
      <formula>FM10&lt;&gt;""</formula>
    </cfRule>
    <cfRule type="expression" dxfId="12087" priority="12905">
      <formula>AND(CP10&lt;&gt;"",OR(CQ10:CT10&lt;&gt;""))</formula>
    </cfRule>
    <cfRule type="expression" dxfId="12086" priority="12906">
      <formula>AND(CP10="",AND(CQ10:CT10=""))</formula>
    </cfRule>
  </conditionalFormatting>
  <conditionalFormatting sqref="CT10">
    <cfRule type="expression" dxfId="12085" priority="12697">
      <formula>FM10&lt;&gt;""</formula>
    </cfRule>
    <cfRule type="expression" dxfId="12084" priority="12903">
      <formula>AND(CP10&lt;&gt;"",OR(CQ10:CT10&lt;&gt;""))</formula>
    </cfRule>
    <cfRule type="expression" dxfId="12083" priority="12904">
      <formula>AND(CP10="",AND(CQ10:CT10=""))</formula>
    </cfRule>
  </conditionalFormatting>
  <conditionalFormatting sqref="CU10">
    <cfRule type="expression" dxfId="12082" priority="12696">
      <formula>FM10&lt;&gt;""</formula>
    </cfRule>
    <cfRule type="expression" dxfId="12081" priority="12902">
      <formula>CU10=""</formula>
    </cfRule>
  </conditionalFormatting>
  <conditionalFormatting sqref="CV10">
    <cfRule type="expression" dxfId="12080" priority="12695">
      <formula>FM10&lt;&gt;""</formula>
    </cfRule>
    <cfRule type="expression" dxfId="12079" priority="12901">
      <formula>CV10=""</formula>
    </cfRule>
  </conditionalFormatting>
  <conditionalFormatting sqref="CW10">
    <cfRule type="expression" dxfId="12078" priority="12694">
      <formula>FM10&lt;&gt;""</formula>
    </cfRule>
    <cfRule type="expression" dxfId="12077" priority="12899">
      <formula>AND(CW10&lt;&gt;"",OR(CX10:DI10&lt;&gt;""))</formula>
    </cfRule>
    <cfRule type="expression" dxfId="12076" priority="12900">
      <formula>AND(CW10="",AND(CX10:DI10=""))</formula>
    </cfRule>
  </conditionalFormatting>
  <conditionalFormatting sqref="CX10">
    <cfRule type="expression" dxfId="12075" priority="12693">
      <formula>FM10&lt;&gt;""</formula>
    </cfRule>
    <cfRule type="expression" dxfId="12074" priority="12873">
      <formula>AND(CY10&lt;&gt;"",CX10="")</formula>
    </cfRule>
    <cfRule type="expression" dxfId="12073" priority="12897">
      <formula>AND(CW10&lt;&gt;"",OR(CX10:DI10&lt;&gt;""))</formula>
    </cfRule>
    <cfRule type="expression" dxfId="12072" priority="12898">
      <formula>AND(CW10="",AND(CX10:DI10=""))</formula>
    </cfRule>
  </conditionalFormatting>
  <conditionalFormatting sqref="CY10">
    <cfRule type="expression" dxfId="12071" priority="12692">
      <formula>FM10&lt;&gt;""</formula>
    </cfRule>
    <cfRule type="expression" dxfId="12070" priority="12874">
      <formula>AND(CX10&lt;&gt;"",CY10="")</formula>
    </cfRule>
    <cfRule type="expression" dxfId="12069" priority="12895">
      <formula>AND(CW10&lt;&gt;"",OR(CX10:DI10&lt;&gt;""))</formula>
    </cfRule>
    <cfRule type="expression" dxfId="12068" priority="12896">
      <formula>AND(CW10="",AND(CX10:DI10=""))</formula>
    </cfRule>
  </conditionalFormatting>
  <conditionalFormatting sqref="CZ10">
    <cfRule type="expression" dxfId="12067" priority="12691">
      <formula>FM10&lt;&gt;""</formula>
    </cfRule>
    <cfRule type="expression" dxfId="12066" priority="12893">
      <formula>AND(CW10&lt;&gt;"",OR(CX10:DI10&lt;&gt;""))</formula>
    </cfRule>
    <cfRule type="expression" dxfId="12065" priority="12894">
      <formula>AND(CW10="",AND(CX10:DI10=""))</formula>
    </cfRule>
  </conditionalFormatting>
  <conditionalFormatting sqref="DA10">
    <cfRule type="expression" dxfId="12064" priority="12690">
      <formula>FM10&lt;&gt;""</formula>
    </cfRule>
    <cfRule type="expression" dxfId="12063" priority="12871">
      <formula>AND(DB10&lt;&gt;"",DA10="")</formula>
    </cfRule>
    <cfRule type="expression" dxfId="12062" priority="12891">
      <formula>AND(CW10&lt;&gt;"",OR(CX10:DI10&lt;&gt;""))</formula>
    </cfRule>
    <cfRule type="expression" dxfId="12061" priority="12892">
      <formula>AND(CW10="",AND(CX10:DI10=""))</formula>
    </cfRule>
  </conditionalFormatting>
  <conditionalFormatting sqref="DB10">
    <cfRule type="expression" dxfId="12060" priority="12689">
      <formula>FM10&lt;&gt;""</formula>
    </cfRule>
    <cfRule type="expression" dxfId="12059" priority="12872">
      <formula>AND(DA10&lt;&gt;"",DB10="")</formula>
    </cfRule>
    <cfRule type="expression" dxfId="12058" priority="12889">
      <formula>AND(CW10&lt;&gt;"",OR(CX10:DI10&lt;&gt;""))</formula>
    </cfRule>
    <cfRule type="expression" dxfId="12057" priority="12890">
      <formula>AND(CW10="",AND(CX10:DI10=""))</formula>
    </cfRule>
  </conditionalFormatting>
  <conditionalFormatting sqref="DC10">
    <cfRule type="expression" dxfId="12056" priority="12688">
      <formula>FM10&lt;&gt;""</formula>
    </cfRule>
    <cfRule type="expression" dxfId="12055" priority="12887">
      <formula>AND(CW10&lt;&gt;"",OR(CX10:DI10&lt;&gt;""))</formula>
    </cfRule>
    <cfRule type="expression" dxfId="12054" priority="12888">
      <formula>AND(CW10="",AND(CX10:DI10=""))</formula>
    </cfRule>
  </conditionalFormatting>
  <conditionalFormatting sqref="DD10">
    <cfRule type="expression" dxfId="12053" priority="12687">
      <formula>FM10&lt;&gt;""</formula>
    </cfRule>
    <cfRule type="expression" dxfId="12052" priority="12885">
      <formula>AND(CW10&lt;&gt;"",OR(CX10:DI10&lt;&gt;""))</formula>
    </cfRule>
    <cfRule type="expression" dxfId="12051" priority="12886">
      <formula>AND(CW10="",AND(CX10:DI10=""))</formula>
    </cfRule>
  </conditionalFormatting>
  <conditionalFormatting sqref="DE10">
    <cfRule type="expression" dxfId="12050" priority="12686">
      <formula>FM10&lt;&gt;""</formula>
    </cfRule>
    <cfRule type="expression" dxfId="12049" priority="12883">
      <formula>AND(CW10&lt;&gt;"",OR(CX10:DI10&lt;&gt;""))</formula>
    </cfRule>
    <cfRule type="expression" dxfId="12048" priority="12884">
      <formula>AND(CW10="",AND(CX10:DI10=""))</formula>
    </cfRule>
  </conditionalFormatting>
  <conditionalFormatting sqref="DF10">
    <cfRule type="expression" dxfId="12047" priority="12685">
      <formula>FM10&lt;&gt;""</formula>
    </cfRule>
    <cfRule type="expression" dxfId="12046" priority="12867">
      <formula>AND(DG10&lt;&gt;"",DF10="")</formula>
    </cfRule>
    <cfRule type="expression" dxfId="12045" priority="12881">
      <formula>AND(CW10&lt;&gt;"",OR(CX10:DI10&lt;&gt;""))</formula>
    </cfRule>
    <cfRule type="expression" dxfId="12044" priority="12882">
      <formula>AND(CW10="",AND(CX10:DI10=""))</formula>
    </cfRule>
  </conditionalFormatting>
  <conditionalFormatting sqref="DG10">
    <cfRule type="expression" dxfId="12043" priority="12684">
      <formula>FM10&lt;&gt;""</formula>
    </cfRule>
    <cfRule type="expression" dxfId="12042" priority="12868">
      <formula>AND(DF10&lt;&gt;"",DG10="")</formula>
    </cfRule>
    <cfRule type="expression" dxfId="12041" priority="12879">
      <formula>AND(CW10&lt;&gt;"",OR(CX10:DI10&lt;&gt;""))</formula>
    </cfRule>
    <cfRule type="expression" dxfId="12040" priority="12880">
      <formula>AND(CW10="",AND(CX10:DI10=""))</formula>
    </cfRule>
  </conditionalFormatting>
  <conditionalFormatting sqref="DH10">
    <cfRule type="expression" dxfId="12039" priority="12683">
      <formula>FM10&lt;&gt;""</formula>
    </cfRule>
    <cfRule type="expression" dxfId="12038" priority="12877">
      <formula>AND(CW10&lt;&gt;"",OR(CX10:DI10&lt;&gt;""))</formula>
    </cfRule>
    <cfRule type="expression" dxfId="12037" priority="12878">
      <formula>AND(CW10="",AND(CX10:DI10=""))</formula>
    </cfRule>
  </conditionalFormatting>
  <conditionalFormatting sqref="DI10">
    <cfRule type="expression" dxfId="12036" priority="12682">
      <formula>FM10&lt;&gt;""</formula>
    </cfRule>
    <cfRule type="expression" dxfId="12035" priority="12875">
      <formula>AND(CW10&lt;&gt;"",OR(CX10:DI10&lt;&gt;""))</formula>
    </cfRule>
    <cfRule type="expression" dxfId="12034" priority="12876">
      <formula>AND(CW10="",AND(CX10:DI10=""))</formula>
    </cfRule>
  </conditionalFormatting>
  <conditionalFormatting sqref="DJ10">
    <cfRule type="expression" dxfId="12033" priority="12681">
      <formula>FM10&lt;&gt;""</formula>
    </cfRule>
    <cfRule type="expression" dxfId="12032" priority="12870">
      <formula>DJ10=""</formula>
    </cfRule>
  </conditionalFormatting>
  <conditionalFormatting sqref="DK10">
    <cfRule type="expression" dxfId="12031" priority="12680">
      <formula>FM10&lt;&gt;""</formula>
    </cfRule>
    <cfRule type="expression" dxfId="12030" priority="12869">
      <formula>AND(DJ10&lt;&gt;"自立",DK10="")</formula>
    </cfRule>
  </conditionalFormatting>
  <conditionalFormatting sqref="DL10">
    <cfRule type="expression" dxfId="12029" priority="12679">
      <formula>FM10&lt;&gt;""</formula>
    </cfRule>
    <cfRule type="expression" dxfId="12028" priority="12866">
      <formula>DL10=""</formula>
    </cfRule>
  </conditionalFormatting>
  <conditionalFormatting sqref="DM10">
    <cfRule type="expression" dxfId="12027" priority="12864">
      <formula>AND(DL10&lt;&gt;"アレルギー食",DM10&lt;&gt;"")</formula>
    </cfRule>
    <cfRule type="expression" dxfId="12026" priority="12865">
      <formula>AND(DL10="アレルギー食",DM10="")</formula>
    </cfRule>
  </conditionalFormatting>
  <conditionalFormatting sqref="DN10">
    <cfRule type="expression" dxfId="12025" priority="12678">
      <formula>FM10&lt;&gt;""</formula>
    </cfRule>
    <cfRule type="expression" dxfId="12024" priority="12863">
      <formula>DN10=""</formula>
    </cfRule>
  </conditionalFormatting>
  <conditionalFormatting sqref="DO10">
    <cfRule type="expression" dxfId="12023" priority="12677">
      <formula>FM10&lt;&gt;""</formula>
    </cfRule>
    <cfRule type="expression" dxfId="12022" priority="12857">
      <formula>AND(DO10&lt;&gt;"",DN10="")</formula>
    </cfRule>
    <cfRule type="expression" dxfId="12021" priority="12861">
      <formula>AND(DN10&lt;&gt;"自立",DO10="")</formula>
    </cfRule>
    <cfRule type="expression" dxfId="12020" priority="12862">
      <formula>AND(DN10="自立",DO10&lt;&gt;"")</formula>
    </cfRule>
  </conditionalFormatting>
  <conditionalFormatting sqref="DP10">
    <cfRule type="expression" dxfId="12019" priority="12676">
      <formula>FM10&lt;&gt;""</formula>
    </cfRule>
    <cfRule type="expression" dxfId="12018" priority="12860">
      <formula>DP10=""</formula>
    </cfRule>
  </conditionalFormatting>
  <conditionalFormatting sqref="DQ10">
    <cfRule type="expression" dxfId="12017" priority="12675">
      <formula>FM10&lt;&gt;""</formula>
    </cfRule>
    <cfRule type="expression" dxfId="12016" priority="12856">
      <formula>AND(DQ10&lt;&gt;"",DP10="")</formula>
    </cfRule>
    <cfRule type="expression" dxfId="12015" priority="12858">
      <formula>AND(DP10&lt;&gt;"自立",DQ10="")</formula>
    </cfRule>
    <cfRule type="expression" dxfId="12014" priority="12859">
      <formula>AND(DP10="自立",DQ10&lt;&gt;"")</formula>
    </cfRule>
  </conditionalFormatting>
  <conditionalFormatting sqref="DR10">
    <cfRule type="expression" dxfId="12013" priority="12674">
      <formula>FM10&lt;&gt;""</formula>
    </cfRule>
    <cfRule type="expression" dxfId="12012" priority="12855">
      <formula>DR10=""</formula>
    </cfRule>
  </conditionalFormatting>
  <conditionalFormatting sqref="DS10">
    <cfRule type="expression" dxfId="12011" priority="12673">
      <formula>FM10&lt;&gt;""</formula>
    </cfRule>
    <cfRule type="expression" dxfId="12010" priority="12852">
      <formula>AND(DS10&lt;&gt;"",DR10="")</formula>
    </cfRule>
    <cfRule type="expression" dxfId="12009" priority="12853">
      <formula>AND(DR10&lt;&gt;"自立",DS10="")</formula>
    </cfRule>
    <cfRule type="expression" dxfId="12008" priority="12854">
      <formula>AND(DR10="自立",DS10&lt;&gt;"")</formula>
    </cfRule>
  </conditionalFormatting>
  <conditionalFormatting sqref="DT10">
    <cfRule type="expression" dxfId="12007" priority="12672">
      <formula>FM10&lt;&gt;""</formula>
    </cfRule>
    <cfRule type="expression" dxfId="12006" priority="12851">
      <formula>DT10=""</formula>
    </cfRule>
  </conditionalFormatting>
  <conditionalFormatting sqref="DV10">
    <cfRule type="expression" dxfId="12005" priority="12670">
      <formula>FM10&lt;&gt;""</formula>
    </cfRule>
    <cfRule type="expression" dxfId="12004" priority="12850">
      <formula>DV10=""</formula>
    </cfRule>
  </conditionalFormatting>
  <conditionalFormatting sqref="EA10">
    <cfRule type="expression" dxfId="12003" priority="12668">
      <formula>FM10&lt;&gt;""</formula>
    </cfRule>
    <cfRule type="expression" dxfId="12002" priority="12800">
      <formula>AND(EB10&lt;&gt;"",EA10&lt;&gt;"その他")</formula>
    </cfRule>
    <cfRule type="expression" dxfId="12001" priority="12849">
      <formula>EA10=""</formula>
    </cfRule>
  </conditionalFormatting>
  <conditionalFormatting sqref="EB10">
    <cfRule type="expression" dxfId="12000" priority="12847">
      <formula>AND(EA10&lt;&gt;"その他",EB10&lt;&gt;"")</formula>
    </cfRule>
    <cfRule type="expression" dxfId="11999" priority="12848">
      <formula>AND(EA10="その他",EB10="")</formula>
    </cfRule>
  </conditionalFormatting>
  <conditionalFormatting sqref="EC10">
    <cfRule type="expression" dxfId="11998" priority="12667">
      <formula>FM10&lt;&gt;""</formula>
    </cfRule>
    <cfRule type="expression" dxfId="11997" priority="12846">
      <formula>AND(EC10:EI10="")</formula>
    </cfRule>
  </conditionalFormatting>
  <conditionalFormatting sqref="ED10">
    <cfRule type="expression" dxfId="11996" priority="12666">
      <formula>FM10&lt;&gt;""</formula>
    </cfRule>
    <cfRule type="expression" dxfId="11995" priority="12845">
      <formula>AND(EC10:EI10="")</formula>
    </cfRule>
  </conditionalFormatting>
  <conditionalFormatting sqref="EE10">
    <cfRule type="expression" dxfId="11994" priority="12665">
      <formula>FM10&lt;&gt;""</formula>
    </cfRule>
    <cfRule type="expression" dxfId="11993" priority="12844">
      <formula>AND(EC10:EI10="")</formula>
    </cfRule>
  </conditionalFormatting>
  <conditionalFormatting sqref="EF10">
    <cfRule type="expression" dxfId="11992" priority="12664">
      <formula>FM10&lt;&gt;""</formula>
    </cfRule>
    <cfRule type="expression" dxfId="11991" priority="12843">
      <formula>AND(EC10:EI10="")</formula>
    </cfRule>
  </conditionalFormatting>
  <conditionalFormatting sqref="EG10">
    <cfRule type="expression" dxfId="11990" priority="12663">
      <formula>FM10&lt;&gt;""</formula>
    </cfRule>
    <cfRule type="expression" dxfId="11989" priority="12842">
      <formula>AND(EC10:EI10="")</formula>
    </cfRule>
  </conditionalFormatting>
  <conditionalFormatting sqref="EH10">
    <cfRule type="expression" dxfId="11988" priority="12662">
      <formula>FM10&lt;&gt;""</formula>
    </cfRule>
    <cfRule type="expression" dxfId="11987" priority="12841">
      <formula>AND(EC10:EI10="")</formula>
    </cfRule>
  </conditionalFormatting>
  <conditionalFormatting sqref="EI10">
    <cfRule type="expression" dxfId="11986" priority="12661">
      <formula>FM10&lt;&gt;""</formula>
    </cfRule>
    <cfRule type="expression" dxfId="11985" priority="12840">
      <formula>AND(EC10:EI10="")</formula>
    </cfRule>
  </conditionalFormatting>
  <conditionalFormatting sqref="EL10">
    <cfRule type="expression" dxfId="11984" priority="12660">
      <formula>FM10&lt;&gt;""</formula>
    </cfRule>
    <cfRule type="expression" dxfId="11983" priority="12838">
      <formula>AND(EK10&lt;&gt;"",EL10&lt;&gt;"")</formula>
    </cfRule>
    <cfRule type="expression" dxfId="11982" priority="12839">
      <formula>AND(EK10="",EL10="")</formula>
    </cfRule>
  </conditionalFormatting>
  <conditionalFormatting sqref="EM10">
    <cfRule type="expression" dxfId="11981" priority="12659">
      <formula>FM10&lt;&gt;""</formula>
    </cfRule>
    <cfRule type="expression" dxfId="11980" priority="12836">
      <formula>AND(EK10&lt;&gt;"",EM10&lt;&gt;"")</formula>
    </cfRule>
    <cfRule type="expression" dxfId="11979" priority="12837">
      <formula>AND(EK10="",EM10="")</formula>
    </cfRule>
  </conditionalFormatting>
  <conditionalFormatting sqref="EN10">
    <cfRule type="expression" dxfId="11978" priority="12658">
      <formula>FM10&lt;&gt;""</formula>
    </cfRule>
    <cfRule type="expression" dxfId="11977" priority="12834">
      <formula>AND(EK10&lt;&gt;"",EN10&lt;&gt;"")</formula>
    </cfRule>
    <cfRule type="expression" dxfId="11976" priority="12835">
      <formula>AND(EK10="",EN10="")</formula>
    </cfRule>
  </conditionalFormatting>
  <conditionalFormatting sqref="EP10">
    <cfRule type="expression" dxfId="11975" priority="12828">
      <formula>AND(EK10&lt;&gt;"",EP10&lt;&gt;"")</formula>
    </cfRule>
    <cfRule type="expression" dxfId="11974" priority="12832">
      <formula>AND(EP10&lt;&gt;"",EO10="")</formula>
    </cfRule>
    <cfRule type="expression" dxfId="11973" priority="12833">
      <formula>AND(EO10&lt;&gt;"",EP10="")</formula>
    </cfRule>
  </conditionalFormatting>
  <conditionalFormatting sqref="EQ10">
    <cfRule type="expression" dxfId="11972" priority="12827">
      <formula>AND(EK10&lt;&gt;"",EQ10&lt;&gt;"")</formula>
    </cfRule>
    <cfRule type="expression" dxfId="11971" priority="12830">
      <formula>AND(EQ10&lt;&gt;"",EO10="")</formula>
    </cfRule>
    <cfRule type="expression" dxfId="11970" priority="12831">
      <formula>AND(EO10&lt;&gt;"",EQ10="")</formula>
    </cfRule>
  </conditionalFormatting>
  <conditionalFormatting sqref="EO10">
    <cfRule type="expression" dxfId="11969" priority="12829">
      <formula>AND(EK10&lt;&gt;"",EO10&lt;&gt;"")</formula>
    </cfRule>
  </conditionalFormatting>
  <conditionalFormatting sqref="ES10">
    <cfRule type="expression" dxfId="11968" priority="12657">
      <formula>FM10&lt;&gt;""</formula>
    </cfRule>
    <cfRule type="expression" dxfId="11967" priority="12825">
      <formula>AND(ER10&lt;&gt;"",ES10&lt;&gt;"")</formula>
    </cfRule>
    <cfRule type="expression" dxfId="11966" priority="12826">
      <formula>AND(ER10="",ES10="")</formula>
    </cfRule>
  </conditionalFormatting>
  <conditionalFormatting sqref="ET10">
    <cfRule type="expression" dxfId="11965" priority="12656">
      <formula>FM10&lt;&gt;""</formula>
    </cfRule>
    <cfRule type="expression" dxfId="11964" priority="12823">
      <formula>AND(ER10&lt;&gt;"",ET10&lt;&gt;"")</formula>
    </cfRule>
    <cfRule type="expression" dxfId="11963" priority="12824">
      <formula>AND(ER10="",ET10="")</formula>
    </cfRule>
  </conditionalFormatting>
  <conditionalFormatting sqref="EU10">
    <cfRule type="expression" dxfId="11962" priority="12655">
      <formula>FM10&lt;&gt;""</formula>
    </cfRule>
    <cfRule type="expression" dxfId="11961" priority="12821">
      <formula>AND(ER10&lt;&gt;"",EU10&lt;&gt;"")</formula>
    </cfRule>
    <cfRule type="expression" dxfId="11960" priority="12822">
      <formula>AND(ER10="",EU10="")</formula>
    </cfRule>
  </conditionalFormatting>
  <conditionalFormatting sqref="EW10">
    <cfRule type="expression" dxfId="11959" priority="12815">
      <formula>AND(ER10&lt;&gt;"",EW10&lt;&gt;"")</formula>
    </cfRule>
    <cfRule type="expression" dxfId="11958" priority="12819">
      <formula>AND(EW10&lt;&gt;"",EV10="")</formula>
    </cfRule>
    <cfRule type="expression" dxfId="11957" priority="12820">
      <formula>AND(EV10&lt;&gt;"",EW10="")</formula>
    </cfRule>
  </conditionalFormatting>
  <conditionalFormatting sqref="EX10">
    <cfRule type="expression" dxfId="11956" priority="12814">
      <formula>AND(ER10&lt;&gt;"",EX10&lt;&gt;"")</formula>
    </cfRule>
    <cfRule type="expression" dxfId="11955" priority="12817">
      <formula>AND(EX10&lt;&gt;"",EV10="")</formula>
    </cfRule>
    <cfRule type="expression" dxfId="11954" priority="12818">
      <formula>AND(EV10&lt;&gt;"",EX10="")</formula>
    </cfRule>
  </conditionalFormatting>
  <conditionalFormatting sqref="EV10">
    <cfRule type="expression" dxfId="11953" priority="12816">
      <formula>AND(ER10&lt;&gt;"",EV10&lt;&gt;"")</formula>
    </cfRule>
  </conditionalFormatting>
  <conditionalFormatting sqref="ER10">
    <cfRule type="expression" dxfId="11952" priority="12813">
      <formula>AND(ER10&lt;&gt;"",OR(ES10:EX10&lt;&gt;""))</formula>
    </cfRule>
  </conditionalFormatting>
  <conditionalFormatting sqref="EK10">
    <cfRule type="expression" dxfId="11951" priority="12812">
      <formula>AND(EK10&lt;&gt;"",OR(EL10:EQ10&lt;&gt;""))</formula>
    </cfRule>
  </conditionalFormatting>
  <conditionalFormatting sqref="EY10">
    <cfRule type="expression" dxfId="11950" priority="12654">
      <formula>FM10&lt;&gt;""</formula>
    </cfRule>
    <cfRule type="expression" dxfId="11949" priority="12811">
      <formula>AND(EY10:FD10="")</formula>
    </cfRule>
  </conditionalFormatting>
  <conditionalFormatting sqref="EZ10">
    <cfRule type="expression" dxfId="11948" priority="12653">
      <formula>FM10&lt;&gt;""</formula>
    </cfRule>
    <cfRule type="expression" dxfId="11947" priority="12810">
      <formula>AND(EY10:FD10="")</formula>
    </cfRule>
  </conditionalFormatting>
  <conditionalFormatting sqref="FA10">
    <cfRule type="expression" dxfId="11946" priority="12652">
      <formula>FM10&lt;&gt;""</formula>
    </cfRule>
    <cfRule type="expression" dxfId="11945" priority="12809">
      <formula>AND(EY10:FD10="")</formula>
    </cfRule>
  </conditionalFormatting>
  <conditionalFormatting sqref="FB10">
    <cfRule type="expression" dxfId="11944" priority="12651">
      <formula>FM10&lt;&gt;""</formula>
    </cfRule>
    <cfRule type="expression" dxfId="11943" priority="12808">
      <formula>AND(EY10:FD10="")</formula>
    </cfRule>
  </conditionalFormatting>
  <conditionalFormatting sqref="FD10">
    <cfRule type="expression" dxfId="11942" priority="12649">
      <formula>FM10&lt;&gt;""</formula>
    </cfRule>
    <cfRule type="expression" dxfId="11941" priority="12807">
      <formula>AND(EY10:FD10="")</formula>
    </cfRule>
  </conditionalFormatting>
  <conditionalFormatting sqref="FC10">
    <cfRule type="expression" dxfId="11940" priority="12650">
      <formula>FM10&lt;&gt;""</formula>
    </cfRule>
    <cfRule type="expression" dxfId="11939" priority="12806">
      <formula>AND(EY10:FD10="")</formula>
    </cfRule>
  </conditionalFormatting>
  <conditionalFormatting sqref="FE10">
    <cfRule type="expression" dxfId="11938" priority="12648">
      <formula>FM10&lt;&gt;""</formula>
    </cfRule>
    <cfRule type="expression" dxfId="11937" priority="12805">
      <formula>FE10=""</formula>
    </cfRule>
  </conditionalFormatting>
  <conditionalFormatting sqref="FF10">
    <cfRule type="expression" dxfId="11936" priority="12803">
      <formula>AND(FE10&lt;&gt;"2人以上の体制",FF10&lt;&gt;"")</formula>
    </cfRule>
    <cfRule type="expression" dxfId="11935" priority="12804">
      <formula>AND(FE10="2人以上の体制",FF10="")</formula>
    </cfRule>
  </conditionalFormatting>
  <conditionalFormatting sqref="FG10">
    <cfRule type="expression" dxfId="11934" priority="12647">
      <formula>FM10&lt;&gt;""</formula>
    </cfRule>
    <cfRule type="expression" dxfId="11933" priority="12802">
      <formula>FG10=""</formula>
    </cfRule>
  </conditionalFormatting>
  <conditionalFormatting sqref="FH10">
    <cfRule type="expression" dxfId="11932" priority="12646">
      <formula>FM10&lt;&gt;""</formula>
    </cfRule>
    <cfRule type="expression" dxfId="11931" priority="12801">
      <formula>FH10=""</formula>
    </cfRule>
  </conditionalFormatting>
  <conditionalFormatting sqref="BO10">
    <cfRule type="expression" dxfId="11930" priority="12720">
      <formula>FM10&lt;&gt;""</formula>
    </cfRule>
    <cfRule type="expression" dxfId="11929" priority="12799">
      <formula>BO10=""</formula>
    </cfRule>
  </conditionalFormatting>
  <conditionalFormatting sqref="BP10">
    <cfRule type="expression" dxfId="11928" priority="12719">
      <formula>FM10&lt;&gt;""</formula>
    </cfRule>
    <cfRule type="expression" dxfId="11927" priority="12798">
      <formula>BP10=""</formula>
    </cfRule>
  </conditionalFormatting>
  <conditionalFormatting sqref="BQ10">
    <cfRule type="expression" dxfId="11926" priority="12718">
      <formula>FM10&lt;&gt;""</formula>
    </cfRule>
    <cfRule type="expression" dxfId="11925" priority="12797">
      <formula>BQ10=""</formula>
    </cfRule>
  </conditionalFormatting>
  <conditionalFormatting sqref="BR10">
    <cfRule type="expression" dxfId="11924" priority="12717">
      <formula>FM10&lt;&gt;""</formula>
    </cfRule>
    <cfRule type="expression" dxfId="11923" priority="12786">
      <formula>AND(BR10:BS10="")</formula>
    </cfRule>
  </conditionalFormatting>
  <conditionalFormatting sqref="BS10">
    <cfRule type="expression" dxfId="11922" priority="12716">
      <formula>FM10&lt;&gt;""</formula>
    </cfRule>
    <cfRule type="expression" dxfId="11921" priority="12796">
      <formula>AND(BR10:BS10="")</formula>
    </cfRule>
  </conditionalFormatting>
  <conditionalFormatting sqref="BU10">
    <cfRule type="expression" dxfId="11920" priority="12791">
      <formula>AND(BT10="",BU10&lt;&gt;"")</formula>
    </cfRule>
    <cfRule type="expression" dxfId="11919" priority="12795">
      <formula>AND(BT10&lt;&gt;"",BU10="")</formula>
    </cfRule>
  </conditionalFormatting>
  <conditionalFormatting sqref="BV10">
    <cfRule type="expression" dxfId="11918" priority="12790">
      <formula>AND(BT10="",BV10&lt;&gt;"")</formula>
    </cfRule>
    <cfRule type="expression" dxfId="11917" priority="12794">
      <formula>AND(BT10&lt;&gt;"",BV10="")</formula>
    </cfRule>
  </conditionalFormatting>
  <conditionalFormatting sqref="BW10">
    <cfRule type="expression" dxfId="11916" priority="12789">
      <formula>AND(BT10="",BW10&lt;&gt;"")</formula>
    </cfRule>
    <cfRule type="expression" dxfId="11915" priority="12793">
      <formula>AND(BT10&lt;&gt;"",AND(BW10:BX10=""))</formula>
    </cfRule>
  </conditionalFormatting>
  <conditionalFormatting sqref="BX10">
    <cfRule type="expression" dxfId="11914" priority="12788">
      <formula>AND(BT10="",BX10&lt;&gt;"")</formula>
    </cfRule>
    <cfRule type="expression" dxfId="11913" priority="12792">
      <formula>AND(BT10&lt;&gt;"",AND(BW10:BX10=""))</formula>
    </cfRule>
  </conditionalFormatting>
  <conditionalFormatting sqref="BT10">
    <cfRule type="expression" dxfId="11912" priority="12787">
      <formula>AND(BT10="",OR(BU10:BX10&lt;&gt;""))</formula>
    </cfRule>
  </conditionalFormatting>
  <conditionalFormatting sqref="BY10">
    <cfRule type="expression" dxfId="11911" priority="12715">
      <formula>FM10&lt;&gt;""</formula>
    </cfRule>
    <cfRule type="expression" dxfId="11910" priority="12785">
      <formula>BY10=""</formula>
    </cfRule>
  </conditionalFormatting>
  <conditionalFormatting sqref="BZ10">
    <cfRule type="expression" dxfId="11909" priority="12714">
      <formula>FM10&lt;&gt;""</formula>
    </cfRule>
    <cfRule type="expression" dxfId="11908" priority="12784">
      <formula>BZ10=""</formula>
    </cfRule>
  </conditionalFormatting>
  <conditionalFormatting sqref="CC10">
    <cfRule type="expression" dxfId="11907" priority="12713">
      <formula>FM10&lt;&gt;""</formula>
    </cfRule>
    <cfRule type="expression" dxfId="11906" priority="12783">
      <formula>CC10=""</formula>
    </cfRule>
  </conditionalFormatting>
  <conditionalFormatting sqref="CD10">
    <cfRule type="expression" dxfId="11905" priority="12712">
      <formula>FM10&lt;&gt;""</formula>
    </cfRule>
    <cfRule type="expression" dxfId="11904" priority="12782">
      <formula>CD10=""</formula>
    </cfRule>
  </conditionalFormatting>
  <conditionalFormatting sqref="CE10">
    <cfRule type="expression" dxfId="11903" priority="12711">
      <formula>FM10&lt;&gt;""</formula>
    </cfRule>
    <cfRule type="expression" dxfId="11902" priority="12781">
      <formula>CE10=""</formula>
    </cfRule>
  </conditionalFormatting>
  <conditionalFormatting sqref="FK10">
    <cfRule type="expression" dxfId="11901" priority="12780">
      <formula>FK10=""</formula>
    </cfRule>
  </conditionalFormatting>
  <conditionalFormatting sqref="H10">
    <cfRule type="expression" dxfId="11900" priority="12761">
      <formula>FM10&lt;&gt;""</formula>
    </cfRule>
    <cfRule type="expression" dxfId="11899" priority="12777">
      <formula>H10=""</formula>
    </cfRule>
  </conditionalFormatting>
  <conditionalFormatting sqref="B10">
    <cfRule type="expression" dxfId="11898" priority="12645">
      <formula>FM10&lt;&gt;""</formula>
    </cfRule>
    <cfRule type="expression" dxfId="11897" priority="12776">
      <formula>B10=""</formula>
    </cfRule>
  </conditionalFormatting>
  <conditionalFormatting sqref="CF10">
    <cfRule type="expression" dxfId="11896" priority="12710">
      <formula>FM10&lt;&gt;""</formula>
    </cfRule>
    <cfRule type="expression" dxfId="11895" priority="12775">
      <formula>CF10=""</formula>
    </cfRule>
  </conditionalFormatting>
  <conditionalFormatting sqref="EJ10">
    <cfRule type="expression" dxfId="11894" priority="12774">
      <formula>AND(OR(EC10:EH10&lt;&gt;""),EJ10="")</formula>
    </cfRule>
  </conditionalFormatting>
  <conditionalFormatting sqref="BE10">
    <cfRule type="expression" dxfId="11893" priority="12721">
      <formula>FM10&lt;&gt;""</formula>
    </cfRule>
    <cfRule type="expression" dxfId="11892" priority="12773">
      <formula>BE10=""</formula>
    </cfRule>
  </conditionalFormatting>
  <conditionalFormatting sqref="BF10">
    <cfRule type="expression" dxfId="11891" priority="12772">
      <formula>AND(BE10="同居",AND(BF10="",BG10=""))</formula>
    </cfRule>
  </conditionalFormatting>
  <conditionalFormatting sqref="CB10">
    <cfRule type="expression" dxfId="11890" priority="12771">
      <formula>AND(CA10&lt;&gt;"",CB10="")</formula>
    </cfRule>
  </conditionalFormatting>
  <conditionalFormatting sqref="CA10">
    <cfRule type="expression" dxfId="11889" priority="12770">
      <formula>AND(CA10="",CB10&lt;&gt;"")</formula>
    </cfRule>
  </conditionalFormatting>
  <conditionalFormatting sqref="DU10">
    <cfRule type="expression" dxfId="11888" priority="12671">
      <formula>FM10&lt;&gt;""</formula>
    </cfRule>
    <cfRule type="expression" dxfId="11887" priority="12767">
      <formula>AND(DU10&lt;&gt;"",DT10="")</formula>
    </cfRule>
    <cfRule type="expression" dxfId="11886" priority="12768">
      <formula>AND(DT10&lt;&gt;"自立",DU10="")</formula>
    </cfRule>
    <cfRule type="expression" dxfId="11885" priority="12769">
      <formula>AND(DT10="自立",DU10&lt;&gt;"")</formula>
    </cfRule>
  </conditionalFormatting>
  <conditionalFormatting sqref="DW10">
    <cfRule type="expression" dxfId="11884" priority="12669">
      <formula>FM10&lt;&gt;""</formula>
    </cfRule>
    <cfRule type="expression" dxfId="11883" priority="12764">
      <formula>AND(DW10&lt;&gt;"",DV10="")</formula>
    </cfRule>
    <cfRule type="expression" dxfId="11882" priority="12765">
      <formula>AND(DV10="自立",DW10&lt;&gt;"")</formula>
    </cfRule>
    <cfRule type="expression" dxfId="11881" priority="12766">
      <formula>AND(DV10&lt;&gt;"自立",DW10="")</formula>
    </cfRule>
  </conditionalFormatting>
  <conditionalFormatting sqref="I10:J10">
    <cfRule type="expression" dxfId="11880" priority="12763">
      <formula>I10=""</formula>
    </cfRule>
  </conditionalFormatting>
  <conditionalFormatting sqref="P10">
    <cfRule type="expression" dxfId="11879" priority="12757">
      <formula>FM10&lt;&gt;""</formula>
    </cfRule>
    <cfRule type="expression" dxfId="11878" priority="12762">
      <formula>P10=""</formula>
    </cfRule>
  </conditionalFormatting>
  <conditionalFormatting sqref="FN10">
    <cfRule type="expression" dxfId="11877" priority="12640">
      <formula>AND(FN10="",AND(Q10:FJ10=""))</formula>
    </cfRule>
    <cfRule type="expression" dxfId="11876" priority="12641">
      <formula>AND(FN10&lt;&gt;"",OR(Q10:FJ10&lt;&gt;""))</formula>
    </cfRule>
  </conditionalFormatting>
  <conditionalFormatting sqref="FM10">
    <cfRule type="expression" dxfId="11875" priority="12642">
      <formula>AND(FM10="",AND(Q10:FJ10=""))</formula>
    </cfRule>
    <cfRule type="expression" dxfId="11874" priority="12644">
      <formula>AND(FM10&lt;&gt;"",OR(Q10:FJ10&lt;&gt;""))</formula>
    </cfRule>
  </conditionalFormatting>
  <conditionalFormatting sqref="FL10">
    <cfRule type="expression" dxfId="11873" priority="12643">
      <formula>FL10=""</formula>
    </cfRule>
  </conditionalFormatting>
  <conditionalFormatting sqref="C11">
    <cfRule type="expression" dxfId="11872" priority="12639">
      <formula>C11=""</formula>
    </cfRule>
  </conditionalFormatting>
  <conditionalFormatting sqref="D11">
    <cfRule type="expression" dxfId="11871" priority="12638">
      <formula>D11=""</formula>
    </cfRule>
  </conditionalFormatting>
  <conditionalFormatting sqref="E11">
    <cfRule type="expression" dxfId="11870" priority="12637">
      <formula>E11=""</formula>
    </cfRule>
  </conditionalFormatting>
  <conditionalFormatting sqref="G11">
    <cfRule type="expression" dxfId="11869" priority="12636">
      <formula>G11=""</formula>
    </cfRule>
  </conditionalFormatting>
  <conditionalFormatting sqref="K11">
    <cfRule type="expression" dxfId="11868" priority="12377">
      <formula>FM11&lt;&gt;""</formula>
    </cfRule>
    <cfRule type="expression" dxfId="11867" priority="12635">
      <formula>AND(K11="",L11="")</formula>
    </cfRule>
  </conditionalFormatting>
  <conditionalFormatting sqref="L11">
    <cfRule type="expression" dxfId="11866" priority="12376">
      <formula>FM11&lt;&gt;""</formula>
    </cfRule>
    <cfRule type="expression" dxfId="11865" priority="12634">
      <formula>AND(K11="",L11="")</formula>
    </cfRule>
  </conditionalFormatting>
  <conditionalFormatting sqref="O11">
    <cfRule type="expression" dxfId="11864" priority="12375">
      <formula>FM11&lt;&gt;""</formula>
    </cfRule>
    <cfRule type="expression" dxfId="11863" priority="12633">
      <formula>O11=""</formula>
    </cfRule>
  </conditionalFormatting>
  <conditionalFormatting sqref="Q11">
    <cfRule type="expression" dxfId="11862" priority="12373">
      <formula>FM11&lt;&gt;""</formula>
    </cfRule>
    <cfRule type="expression" dxfId="11861" priority="12631">
      <formula>AND(Q11&lt;&gt;"",OR(R11:AD11&lt;&gt;""))</formula>
    </cfRule>
    <cfRule type="expression" dxfId="11860" priority="12632">
      <formula>AND(Q11="",AND(R11:AD11=""))</formula>
    </cfRule>
  </conditionalFormatting>
  <conditionalFormatting sqref="R11">
    <cfRule type="expression" dxfId="11859" priority="12372">
      <formula>FM11&lt;&gt;""</formula>
    </cfRule>
    <cfRule type="expression" dxfId="11858" priority="12629">
      <formula>AND(Q11&lt;&gt;"",OR(R11:AD11&lt;&gt;""))</formula>
    </cfRule>
    <cfRule type="expression" dxfId="11857" priority="12630">
      <formula>AND(Q11="",AND(R11:AD11=""))</formula>
    </cfRule>
  </conditionalFormatting>
  <conditionalFormatting sqref="S11">
    <cfRule type="expression" dxfId="11856" priority="12371">
      <formula>FM11&lt;&gt;""</formula>
    </cfRule>
    <cfRule type="expression" dxfId="11855" priority="12627">
      <formula>AND(Q11&lt;&gt;"",OR(R11:AD11&lt;&gt;""))</formula>
    </cfRule>
    <cfRule type="expression" dxfId="11854" priority="12628">
      <formula>AND(Q11="",AND(R11:AD11=""))</formula>
    </cfRule>
  </conditionalFormatting>
  <conditionalFormatting sqref="T11">
    <cfRule type="expression" dxfId="11853" priority="12370">
      <formula>FM11&lt;&gt;""</formula>
    </cfRule>
    <cfRule type="expression" dxfId="11852" priority="12615">
      <formula>AND(Q11&lt;&gt;"",OR(R11:AD11&lt;&gt;""))</formula>
    </cfRule>
    <cfRule type="expression" dxfId="11851" priority="12626">
      <formula>AND(Q11="",AND(R11:AD11=""))</formula>
    </cfRule>
  </conditionalFormatting>
  <conditionalFormatting sqref="U11">
    <cfRule type="expression" dxfId="11850" priority="12369">
      <formula>FM11&lt;&gt;""</formula>
    </cfRule>
    <cfRule type="expression" dxfId="11849" priority="12614">
      <formula>AND(Q11&lt;&gt;"",OR(R11:AD11&lt;&gt;""))</formula>
    </cfRule>
    <cfRule type="expression" dxfId="11848" priority="12625">
      <formula>AND(Q11="",AND(R11:AD11=""))</formula>
    </cfRule>
  </conditionalFormatting>
  <conditionalFormatting sqref="V11">
    <cfRule type="expression" dxfId="11847" priority="12368">
      <formula>FM11&lt;&gt;""</formula>
    </cfRule>
    <cfRule type="expression" dxfId="11846" priority="12613">
      <formula>AND(Q11&lt;&gt;"",OR(R11:AD11&lt;&gt;""))</formula>
    </cfRule>
    <cfRule type="expression" dxfId="11845" priority="12624">
      <formula>AND(Q11="",AND(R11:AD11=""))</formula>
    </cfRule>
  </conditionalFormatting>
  <conditionalFormatting sqref="W11">
    <cfRule type="expression" dxfId="11844" priority="12367">
      <formula>FM11&lt;&gt;""</formula>
    </cfRule>
    <cfRule type="expression" dxfId="11843" priority="12612">
      <formula>AND(Q11&lt;&gt;"",OR(R11:AD11&lt;&gt;""))</formula>
    </cfRule>
    <cfRule type="expression" dxfId="11842" priority="12623">
      <formula>AND(Q11="",AND(R11:AD11=""))</formula>
    </cfRule>
  </conditionalFormatting>
  <conditionalFormatting sqref="X11">
    <cfRule type="expression" dxfId="11841" priority="12366">
      <formula>FM11&lt;&gt;""</formula>
    </cfRule>
    <cfRule type="expression" dxfId="11840" priority="12611">
      <formula>AND(Q11&lt;&gt;"",OR(R11:AD11&lt;&gt;""))</formula>
    </cfRule>
    <cfRule type="expression" dxfId="11839" priority="12622">
      <formula>AND(Q11="",AND(R11:AD11=""))</formula>
    </cfRule>
  </conditionalFormatting>
  <conditionalFormatting sqref="Y11">
    <cfRule type="expression" dxfId="11838" priority="12365">
      <formula>FM11&lt;&gt;""</formula>
    </cfRule>
    <cfRule type="expression" dxfId="11837" priority="12610">
      <formula>AND(Q11&lt;&gt;"",OR(R11:AD11&lt;&gt;""))</formula>
    </cfRule>
    <cfRule type="expression" dxfId="11836" priority="12621">
      <formula>AND(Q11="",AND(R11:AD11=""))</formula>
    </cfRule>
  </conditionalFormatting>
  <conditionalFormatting sqref="Z11">
    <cfRule type="expression" dxfId="11835" priority="12364">
      <formula>FM11&lt;&gt;""</formula>
    </cfRule>
    <cfRule type="expression" dxfId="11834" priority="12609">
      <formula>AND(Q11&lt;&gt;"",OR(R11:AD11&lt;&gt;""))</formula>
    </cfRule>
    <cfRule type="expression" dxfId="11833" priority="12620">
      <formula>AND(Q11="",AND(R11:AD11=""))</formula>
    </cfRule>
  </conditionalFormatting>
  <conditionalFormatting sqref="AA11">
    <cfRule type="expression" dxfId="11832" priority="12363">
      <formula>FM11&lt;&gt;""</formula>
    </cfRule>
    <cfRule type="expression" dxfId="11831" priority="12608">
      <formula>AND(Q11&lt;&gt;"",OR(R11:AD11&lt;&gt;""))</formula>
    </cfRule>
    <cfRule type="expression" dxfId="11830" priority="12619">
      <formula>AND(Q11="",AND(R11:AD11=""))</formula>
    </cfRule>
  </conditionalFormatting>
  <conditionalFormatting sqref="AB11">
    <cfRule type="expression" dxfId="11829" priority="12362">
      <formula>FM11&lt;&gt;""</formula>
    </cfRule>
    <cfRule type="expression" dxfId="11828" priority="12607">
      <formula>AND(Q11&lt;&gt;"",OR(R11:AD11&lt;&gt;""))</formula>
    </cfRule>
    <cfRule type="expression" dxfId="11827" priority="12618">
      <formula>AND(Q11="",AND(R11:AD11=""))</formula>
    </cfRule>
  </conditionalFormatting>
  <conditionalFormatting sqref="AC11">
    <cfRule type="expression" dxfId="11826" priority="12361">
      <formula>FM11&lt;&gt;""</formula>
    </cfRule>
    <cfRule type="expression" dxfId="11825" priority="12606">
      <formula>AND(Q11&lt;&gt;"",OR(R11:AD11&lt;&gt;""))</formula>
    </cfRule>
    <cfRule type="expression" dxfId="11824" priority="12617">
      <formula>AND(Q11="",AND(R11:AD11=""))</formula>
    </cfRule>
  </conditionalFormatting>
  <conditionalFormatting sqref="AD11">
    <cfRule type="expression" dxfId="11823" priority="12360">
      <formula>FM11&lt;&gt;""</formula>
    </cfRule>
    <cfRule type="expression" dxfId="11822" priority="12605">
      <formula>AND(Q11&lt;&gt;"",OR(R11:AD11&lt;&gt;""))</formula>
    </cfRule>
    <cfRule type="expression" dxfId="11821" priority="12616">
      <formula>AND(Q11="",AND(R11:AD11=""))</formula>
    </cfRule>
  </conditionalFormatting>
  <conditionalFormatting sqref="AE11">
    <cfRule type="expression" dxfId="11820" priority="12359">
      <formula>FM11&lt;&gt;""</formula>
    </cfRule>
    <cfRule type="expression" dxfId="11819" priority="12602">
      <formula>AND(AE11="無",OR(AF11:AI11&lt;&gt;""))</formula>
    </cfRule>
    <cfRule type="expression" dxfId="11818" priority="12603">
      <formula>AND(AE11="有",AND(AF11:AI11=""))</formula>
    </cfRule>
    <cfRule type="expression" dxfId="11817" priority="12604">
      <formula>AE11=""</formula>
    </cfRule>
  </conditionalFormatting>
  <conditionalFormatting sqref="AF11">
    <cfRule type="expression" dxfId="11816" priority="12597">
      <formula>AND(AE11="無",OR(AF11:AI11&lt;&gt;""))</formula>
    </cfRule>
    <cfRule type="expression" dxfId="11815" priority="12601">
      <formula>AND(AE11="有",AND(AF11:AI11=""))</formula>
    </cfRule>
  </conditionalFormatting>
  <conditionalFormatting sqref="AG11">
    <cfRule type="expression" dxfId="11814" priority="12596">
      <formula>AND(AE11="無",OR(AF11:AI11&lt;&gt;""))</formula>
    </cfRule>
    <cfRule type="expression" dxfId="11813" priority="12600">
      <formula>AND(AE11="有",AND(AF11:AI11=""))</formula>
    </cfRule>
  </conditionalFormatting>
  <conditionalFormatting sqref="AH11">
    <cfRule type="expression" dxfId="11812" priority="12595">
      <formula>AND(AE11="無",OR(AF11:AI11&lt;&gt;""))</formula>
    </cfRule>
    <cfRule type="expression" dxfId="11811" priority="12599">
      <formula>AND(AE11="有",AND(AF11:AI11=""))</formula>
    </cfRule>
  </conditionalFormatting>
  <conditionalFormatting sqref="AI11">
    <cfRule type="expression" dxfId="11810" priority="12594">
      <formula>AND(AE11="無",OR(AF11:AI11&lt;&gt;""))</formula>
    </cfRule>
    <cfRule type="expression" dxfId="11809" priority="12598">
      <formula>AND(AE11="有",AND(AF11:AI11=""))</formula>
    </cfRule>
  </conditionalFormatting>
  <conditionalFormatting sqref="AJ11">
    <cfRule type="expression" dxfId="11808" priority="12358">
      <formula>FM11&lt;&gt;""</formula>
    </cfRule>
    <cfRule type="expression" dxfId="11807" priority="12593">
      <formula>AJ11=""</formula>
    </cfRule>
  </conditionalFormatting>
  <conditionalFormatting sqref="AK11">
    <cfRule type="expression" dxfId="11806" priority="12357">
      <formula>FM11&lt;&gt;""</formula>
    </cfRule>
    <cfRule type="expression" dxfId="11805" priority="12592">
      <formula>AK11=""</formula>
    </cfRule>
  </conditionalFormatting>
  <conditionalFormatting sqref="AL11">
    <cfRule type="expression" dxfId="11804" priority="12356">
      <formula>FM11&lt;&gt;""</formula>
    </cfRule>
    <cfRule type="expression" dxfId="11803" priority="12591">
      <formula>AL11=""</formula>
    </cfRule>
  </conditionalFormatting>
  <conditionalFormatting sqref="AM11">
    <cfRule type="expression" dxfId="11802" priority="12355">
      <formula>FM11&lt;&gt;""</formula>
    </cfRule>
    <cfRule type="expression" dxfId="11801" priority="12590">
      <formula>AM11=""</formula>
    </cfRule>
  </conditionalFormatting>
  <conditionalFormatting sqref="AN11">
    <cfRule type="expression" dxfId="11800" priority="12354">
      <formula>FM11&lt;&gt;""</formula>
    </cfRule>
    <cfRule type="expression" dxfId="11799" priority="12585">
      <formula>AND(AN11="なし",AO11&lt;&gt;"")</formula>
    </cfRule>
    <cfRule type="expression" dxfId="11798" priority="12586">
      <formula>AND(AN11="あり",AO11="")</formula>
    </cfRule>
    <cfRule type="expression" dxfId="11797" priority="12589">
      <formula>AN11=""</formula>
    </cfRule>
  </conditionalFormatting>
  <conditionalFormatting sqref="AO11">
    <cfRule type="expression" dxfId="11796" priority="12587">
      <formula>AND(AN11="なし",AO11&lt;&gt;"")</formula>
    </cfRule>
    <cfRule type="expression" dxfId="11795" priority="12588">
      <formula>AND(AN11="あり",AO11="")</formula>
    </cfRule>
  </conditionalFormatting>
  <conditionalFormatting sqref="AP11">
    <cfRule type="expression" dxfId="11794" priority="12353">
      <formula>FM11&lt;&gt;""</formula>
    </cfRule>
    <cfRule type="expression" dxfId="11793" priority="12583">
      <formula>AND(AP11&lt;&gt;"",OR(AQ11:BD11&lt;&gt;""))</formula>
    </cfRule>
    <cfRule type="expression" dxfId="11792" priority="12584">
      <formula>AND(AP11="",AND(AQ11:BD11=""))</formula>
    </cfRule>
  </conditionalFormatting>
  <conditionalFormatting sqref="AQ11">
    <cfRule type="expression" dxfId="11791" priority="12352">
      <formula>FM11&lt;&gt;""</formula>
    </cfRule>
    <cfRule type="expression" dxfId="11790" priority="12581">
      <formula>AND(AP11&lt;&gt;"",OR(AQ11:BD11&lt;&gt;""))</formula>
    </cfRule>
    <cfRule type="expression" dxfId="11789" priority="12582">
      <formula>AND(AP11="",AND(AQ11:BD11=""))</formula>
    </cfRule>
  </conditionalFormatting>
  <conditionalFormatting sqref="AR11">
    <cfRule type="expression" dxfId="11788" priority="12351">
      <formula>FM11&lt;&gt;""</formula>
    </cfRule>
    <cfRule type="expression" dxfId="11787" priority="12579">
      <formula>AND(AP11&lt;&gt;"",OR(AQ11:BD11&lt;&gt;""))</formula>
    </cfRule>
    <cfRule type="expression" dxfId="11786" priority="12580">
      <formula>AND(AP11="",AND(AQ11:BD11=""))</formula>
    </cfRule>
  </conditionalFormatting>
  <conditionalFormatting sqref="AS11">
    <cfRule type="expression" dxfId="11785" priority="12350">
      <formula>FM11&lt;&gt;""</formula>
    </cfRule>
    <cfRule type="expression" dxfId="11784" priority="12577">
      <formula>AND(AP11&lt;&gt;"",OR(AQ11:BD11&lt;&gt;""))</formula>
    </cfRule>
    <cfRule type="expression" dxfId="11783" priority="12578">
      <formula>AND(AP11="",AND(AQ11:BD11=""))</formula>
    </cfRule>
  </conditionalFormatting>
  <conditionalFormatting sqref="AT11">
    <cfRule type="expression" dxfId="11782" priority="12349">
      <formula>FM11&lt;&gt;""</formula>
    </cfRule>
    <cfRule type="expression" dxfId="11781" priority="12575">
      <formula>AND(AP11&lt;&gt;"",OR(AQ11:BD11&lt;&gt;""))</formula>
    </cfRule>
    <cfRule type="expression" dxfId="11780" priority="12576">
      <formula>AND(AP11="",AND(AQ11:BD11=""))</formula>
    </cfRule>
  </conditionalFormatting>
  <conditionalFormatting sqref="AU11">
    <cfRule type="expression" dxfId="11779" priority="12348">
      <formula>FM11&lt;&gt;""</formula>
    </cfRule>
    <cfRule type="expression" dxfId="11778" priority="12573">
      <formula>AND(AP11&lt;&gt;"",OR(AQ11:BD11&lt;&gt;""))</formula>
    </cfRule>
    <cfRule type="expression" dxfId="11777" priority="12574">
      <formula>AND(AP11="",AND(AQ11:BD11=""))</formula>
    </cfRule>
  </conditionalFormatting>
  <conditionalFormatting sqref="AV11">
    <cfRule type="expression" dxfId="11776" priority="12347">
      <formula>FM11&lt;&gt;""</formula>
    </cfRule>
    <cfRule type="expression" dxfId="11775" priority="12571">
      <formula>AND(AP11&lt;&gt;"",OR(AQ11:BD11&lt;&gt;""))</formula>
    </cfRule>
    <cfRule type="expression" dxfId="11774" priority="12572">
      <formula>AND(AP11="",AND(AQ11:BD11=""))</formula>
    </cfRule>
  </conditionalFormatting>
  <conditionalFormatting sqref="AW11">
    <cfRule type="expression" dxfId="11773" priority="12346">
      <formula>FM11&lt;&gt;""</formula>
    </cfRule>
    <cfRule type="expression" dxfId="11772" priority="12569">
      <formula>AND(AP11&lt;&gt;"",OR(AQ11:BD11&lt;&gt;""))</formula>
    </cfRule>
    <cfRule type="expression" dxfId="11771" priority="12570">
      <formula>AND(AP11="",AND(AQ11:BD11=""))</formula>
    </cfRule>
  </conditionalFormatting>
  <conditionalFormatting sqref="AX11">
    <cfRule type="expression" dxfId="11770" priority="12345">
      <formula>FM11&lt;&gt;""</formula>
    </cfRule>
    <cfRule type="expression" dxfId="11769" priority="12567">
      <formula>AND(AP11&lt;&gt;"",OR(AQ11:BD11&lt;&gt;""))</formula>
    </cfRule>
    <cfRule type="expression" dxfId="11768" priority="12568">
      <formula>AND(AP11="",AND(AQ11:BD11=""))</formula>
    </cfRule>
  </conditionalFormatting>
  <conditionalFormatting sqref="AY11">
    <cfRule type="expression" dxfId="11767" priority="12344">
      <formula>FM11&lt;&gt;""</formula>
    </cfRule>
    <cfRule type="expression" dxfId="11766" priority="12565">
      <formula>AND(AP11&lt;&gt;"",OR(AQ11:BD11&lt;&gt;""))</formula>
    </cfRule>
    <cfRule type="expression" dxfId="11765" priority="12566">
      <formula>AND(AP11="",AND(AQ11:BD11=""))</formula>
    </cfRule>
  </conditionalFormatting>
  <conditionalFormatting sqref="AZ11">
    <cfRule type="expression" dxfId="11764" priority="12343">
      <formula>FM11&lt;&gt;""</formula>
    </cfRule>
    <cfRule type="expression" dxfId="11763" priority="12563">
      <formula>AND(AP11&lt;&gt;"",OR(AQ11:BD11&lt;&gt;""))</formula>
    </cfRule>
    <cfRule type="expression" dxfId="11762" priority="12564">
      <formula>AND(AP11="",AND(AQ11:BD11=""))</formula>
    </cfRule>
  </conditionalFormatting>
  <conditionalFormatting sqref="BA11">
    <cfRule type="expression" dxfId="11761" priority="12342">
      <formula>FM11&lt;&gt;""</formula>
    </cfRule>
    <cfRule type="expression" dxfId="11760" priority="12561">
      <formula>AND(AP11&lt;&gt;"",OR(AQ11:BD11&lt;&gt;""))</formula>
    </cfRule>
    <cfRule type="expression" dxfId="11759" priority="12562">
      <formula>AND(AP11="",AND(AQ11:BD11=""))</formula>
    </cfRule>
  </conditionalFormatting>
  <conditionalFormatting sqref="BB11">
    <cfRule type="expression" dxfId="11758" priority="12341">
      <formula>FM11&lt;&gt;""</formula>
    </cfRule>
    <cfRule type="expression" dxfId="11757" priority="12559">
      <formula>AND(AP11&lt;&gt;"",OR(AQ11:BD11&lt;&gt;""))</formula>
    </cfRule>
    <cfRule type="expression" dxfId="11756" priority="12560">
      <formula>AND(AP11="",AND(AQ11:BD11=""))</formula>
    </cfRule>
  </conditionalFormatting>
  <conditionalFormatting sqref="BC11">
    <cfRule type="expression" dxfId="11755" priority="12340">
      <formula>FM11&lt;&gt;""</formula>
    </cfRule>
    <cfRule type="expression" dxfId="11754" priority="12557">
      <formula>AND(AP11&lt;&gt;"",OR(AQ11:BD11&lt;&gt;""))</formula>
    </cfRule>
    <cfRule type="expression" dxfId="11753" priority="12558">
      <formula>AND(AP11="",AND(AQ11:BD11=""))</formula>
    </cfRule>
  </conditionalFormatting>
  <conditionalFormatting sqref="BD11">
    <cfRule type="expression" dxfId="11752" priority="12339">
      <formula>FM11&lt;&gt;""</formula>
    </cfRule>
    <cfRule type="expression" dxfId="11751" priority="12555">
      <formula>AND(AP11&lt;&gt;"",OR(AQ11:BD11&lt;&gt;""))</formula>
    </cfRule>
    <cfRule type="expression" dxfId="11750" priority="12556">
      <formula>AND(AP11="",AND(AQ11:BD11=""))</formula>
    </cfRule>
  </conditionalFormatting>
  <conditionalFormatting sqref="BG11">
    <cfRule type="expression" dxfId="11749" priority="12396">
      <formula>AND(BE11="独居",BG11&gt;=1)</formula>
    </cfRule>
    <cfRule type="expression" dxfId="11748" priority="12553">
      <formula>AND(BE11="同居",AND(BN11="",BG11&lt;&gt;COUNTA(BI11:BM11)))</formula>
    </cfRule>
    <cfRule type="expression" dxfId="11747" priority="12554">
      <formula>AND(BE11="同居",OR(BG11="",BG11=0))</formula>
    </cfRule>
  </conditionalFormatting>
  <conditionalFormatting sqref="BH11">
    <cfRule type="expression" dxfId="11746" priority="12551">
      <formula>AND(BE11="独居",BH11&gt;=1)</formula>
    </cfRule>
    <cfRule type="expression" dxfId="11745" priority="12552">
      <formula>AND(BE11="同居",OR(BH11="",BH11&gt;BG11))</formula>
    </cfRule>
  </conditionalFormatting>
  <conditionalFormatting sqref="BI11">
    <cfRule type="expression" dxfId="11744" priority="12544">
      <formula>AND(BE11="独居",OR(BI11:BN11&lt;&gt;""))</formula>
    </cfRule>
    <cfRule type="expression" dxfId="11743" priority="12550">
      <formula>AND(BE11="同居",AND(BN11="",BG11&lt;&gt;COUNTA(BI11:BM11)))</formula>
    </cfRule>
  </conditionalFormatting>
  <conditionalFormatting sqref="BJ11">
    <cfRule type="expression" dxfId="11742" priority="12543">
      <formula>AND(BE11="独居",OR(BI11:BN11&lt;&gt;""))</formula>
    </cfRule>
    <cfRule type="expression" dxfId="11741" priority="12549">
      <formula>AND(BE11="同居",AND(BN11="",BG11&lt;&gt;COUNTA(BI11:BM11)))</formula>
    </cfRule>
  </conditionalFormatting>
  <conditionalFormatting sqref="BK11">
    <cfRule type="expression" dxfId="11740" priority="12542">
      <formula>AND(BE11="独居",OR(BI11:BN11&lt;&gt;""))</formula>
    </cfRule>
    <cfRule type="expression" dxfId="11739" priority="12548">
      <formula>AND(BE11="同居",AND(BN11="",BG11&lt;&gt;COUNTA(BI11:BM11)))</formula>
    </cfRule>
  </conditionalFormatting>
  <conditionalFormatting sqref="BL11">
    <cfRule type="expression" dxfId="11738" priority="12541">
      <formula>AND(BE11="独居",OR(BI11:BN11&lt;&gt;""))</formula>
    </cfRule>
    <cfRule type="expression" dxfId="11737" priority="12547">
      <formula>AND(BE11="同居",AND(BN11="",BG11&lt;&gt;COUNTA(BI11:BM11)))</formula>
    </cfRule>
  </conditionalFormatting>
  <conditionalFormatting sqref="BM11">
    <cfRule type="expression" dxfId="11736" priority="12540">
      <formula>AND(BE11="独居",OR(BI11:BN11&lt;&gt;""))</formula>
    </cfRule>
    <cfRule type="expression" dxfId="11735" priority="12546">
      <formula>AND(BE11="同居",AND(BN11="",BG11&lt;&gt;COUNTA(BI11:BM11)))</formula>
    </cfRule>
  </conditionalFormatting>
  <conditionalFormatting sqref="BN11">
    <cfRule type="expression" dxfId="11734" priority="12539">
      <formula>AND(BE11="独居",OR(BI11:BN11&lt;&gt;""))</formula>
    </cfRule>
    <cfRule type="expression" dxfId="11733" priority="12545">
      <formula>AND(BE11="同居",AND(BN11="",BG11&lt;&gt;COUNTA(BI11:BM11)))</formula>
    </cfRule>
  </conditionalFormatting>
  <conditionalFormatting sqref="CG11">
    <cfRule type="expression" dxfId="11732" priority="12326">
      <formula>FM11&lt;&gt;""</formula>
    </cfRule>
    <cfRule type="expression" dxfId="11731" priority="12538">
      <formula>CG11=""</formula>
    </cfRule>
  </conditionalFormatting>
  <conditionalFormatting sqref="CH11">
    <cfRule type="expression" dxfId="11730" priority="12325">
      <formula>FM11&lt;&gt;""</formula>
    </cfRule>
    <cfRule type="expression" dxfId="11729" priority="12537">
      <formula>CH11=""</formula>
    </cfRule>
  </conditionalFormatting>
  <conditionalFormatting sqref="CI11">
    <cfRule type="expression" dxfId="11728" priority="12324">
      <formula>FM11&lt;&gt;""</formula>
    </cfRule>
    <cfRule type="expression" dxfId="11727" priority="12536">
      <formula>CI11=""</formula>
    </cfRule>
  </conditionalFormatting>
  <conditionalFormatting sqref="CJ11">
    <cfRule type="expression" dxfId="11726" priority="12323">
      <formula>FM11&lt;&gt;""</formula>
    </cfRule>
    <cfRule type="expression" dxfId="11725" priority="12535">
      <formula>CJ11=""</formula>
    </cfRule>
  </conditionalFormatting>
  <conditionalFormatting sqref="CK11">
    <cfRule type="expression" dxfId="11724" priority="12322">
      <formula>FM11&lt;&gt;""</formula>
    </cfRule>
    <cfRule type="expression" dxfId="11723" priority="12534">
      <formula>CK11=""</formula>
    </cfRule>
  </conditionalFormatting>
  <conditionalFormatting sqref="CL11">
    <cfRule type="expression" dxfId="11722" priority="12321">
      <formula>FM11&lt;&gt;""</formula>
    </cfRule>
    <cfRule type="expression" dxfId="11721" priority="12533">
      <formula>CL11=""</formula>
    </cfRule>
  </conditionalFormatting>
  <conditionalFormatting sqref="CM11">
    <cfRule type="expression" dxfId="11720" priority="12320">
      <formula>FM11&lt;&gt;""</formula>
    </cfRule>
    <cfRule type="expression" dxfId="11719" priority="12532">
      <formula>CM11=""</formula>
    </cfRule>
  </conditionalFormatting>
  <conditionalFormatting sqref="CN11">
    <cfRule type="expression" dxfId="11718" priority="12319">
      <formula>FM11&lt;&gt;""</formula>
    </cfRule>
    <cfRule type="expression" dxfId="11717" priority="12531">
      <formula>CN11=""</formula>
    </cfRule>
  </conditionalFormatting>
  <conditionalFormatting sqref="CO11">
    <cfRule type="expression" dxfId="11716" priority="12395">
      <formula>AND(CN11=0,CO11&lt;&gt;"")</formula>
    </cfRule>
    <cfRule type="expression" dxfId="11715" priority="12530">
      <formula>AND(CN11&gt;0,CO11="")</formula>
    </cfRule>
  </conditionalFormatting>
  <conditionalFormatting sqref="CP11">
    <cfRule type="expression" dxfId="11714" priority="12318">
      <formula>FM11&lt;&gt;""</formula>
    </cfRule>
    <cfRule type="expression" dxfId="11713" priority="12528">
      <formula>AND(CP11&lt;&gt;"",OR(CQ11:CT11&lt;&gt;""))</formula>
    </cfRule>
    <cfRule type="expression" dxfId="11712" priority="12529">
      <formula>AND(CP11="",AND(CQ11:CT11=""))</formula>
    </cfRule>
  </conditionalFormatting>
  <conditionalFormatting sqref="CQ11">
    <cfRule type="expression" dxfId="11711" priority="12317">
      <formula>FM11&lt;&gt;""</formula>
    </cfRule>
    <cfRule type="expression" dxfId="11710" priority="12526">
      <formula>AND(CP11&lt;&gt;"",OR(CQ11:CT11&lt;&gt;""))</formula>
    </cfRule>
    <cfRule type="expression" dxfId="11709" priority="12527">
      <formula>AND(CP11="",AND(CQ11:CT11=""))</formula>
    </cfRule>
  </conditionalFormatting>
  <conditionalFormatting sqref="CR11">
    <cfRule type="expression" dxfId="11708" priority="12316">
      <formula>FM11&lt;&gt;""</formula>
    </cfRule>
    <cfRule type="expression" dxfId="11707" priority="12524">
      <formula>AND(CP11&lt;&gt;"",OR(CQ11:CT11&lt;&gt;""))</formula>
    </cfRule>
    <cfRule type="expression" dxfId="11706" priority="12525">
      <formula>AND(CP11="",AND(CQ11:CT11=""))</formula>
    </cfRule>
  </conditionalFormatting>
  <conditionalFormatting sqref="CS11">
    <cfRule type="expression" dxfId="11705" priority="12315">
      <formula>FM11&lt;&gt;""</formula>
    </cfRule>
    <cfRule type="expression" dxfId="11704" priority="12522">
      <formula>AND(CP11&lt;&gt;"",OR(CQ11:CT11&lt;&gt;""))</formula>
    </cfRule>
    <cfRule type="expression" dxfId="11703" priority="12523">
      <formula>AND(CP11="",AND(CQ11:CT11=""))</formula>
    </cfRule>
  </conditionalFormatting>
  <conditionalFormatting sqref="CT11">
    <cfRule type="expression" dxfId="11702" priority="12314">
      <formula>FM11&lt;&gt;""</formula>
    </cfRule>
    <cfRule type="expression" dxfId="11701" priority="12520">
      <formula>AND(CP11&lt;&gt;"",OR(CQ11:CT11&lt;&gt;""))</formula>
    </cfRule>
    <cfRule type="expression" dxfId="11700" priority="12521">
      <formula>AND(CP11="",AND(CQ11:CT11=""))</formula>
    </cfRule>
  </conditionalFormatting>
  <conditionalFormatting sqref="CU11">
    <cfRule type="expression" dxfId="11699" priority="12313">
      <formula>FM11&lt;&gt;""</formula>
    </cfRule>
    <cfRule type="expression" dxfId="11698" priority="12519">
      <formula>CU11=""</formula>
    </cfRule>
  </conditionalFormatting>
  <conditionalFormatting sqref="CV11">
    <cfRule type="expression" dxfId="11697" priority="12312">
      <formula>FM11&lt;&gt;""</formula>
    </cfRule>
    <cfRule type="expression" dxfId="11696" priority="12518">
      <formula>CV11=""</formula>
    </cfRule>
  </conditionalFormatting>
  <conditionalFormatting sqref="CW11">
    <cfRule type="expression" dxfId="11695" priority="12311">
      <formula>FM11&lt;&gt;""</formula>
    </cfRule>
    <cfRule type="expression" dxfId="11694" priority="12516">
      <formula>AND(CW11&lt;&gt;"",OR(CX11:DI11&lt;&gt;""))</formula>
    </cfRule>
    <cfRule type="expression" dxfId="11693" priority="12517">
      <formula>AND(CW11="",AND(CX11:DI11=""))</formula>
    </cfRule>
  </conditionalFormatting>
  <conditionalFormatting sqref="CX11">
    <cfRule type="expression" dxfId="11692" priority="12310">
      <formula>FM11&lt;&gt;""</formula>
    </cfRule>
    <cfRule type="expression" dxfId="11691" priority="12490">
      <formula>AND(CY11&lt;&gt;"",CX11="")</formula>
    </cfRule>
    <cfRule type="expression" dxfId="11690" priority="12514">
      <formula>AND(CW11&lt;&gt;"",OR(CX11:DI11&lt;&gt;""))</formula>
    </cfRule>
    <cfRule type="expression" dxfId="11689" priority="12515">
      <formula>AND(CW11="",AND(CX11:DI11=""))</formula>
    </cfRule>
  </conditionalFormatting>
  <conditionalFormatting sqref="CY11">
    <cfRule type="expression" dxfId="11688" priority="12309">
      <formula>FM11&lt;&gt;""</formula>
    </cfRule>
    <cfRule type="expression" dxfId="11687" priority="12491">
      <formula>AND(CX11&lt;&gt;"",CY11="")</formula>
    </cfRule>
    <cfRule type="expression" dxfId="11686" priority="12512">
      <formula>AND(CW11&lt;&gt;"",OR(CX11:DI11&lt;&gt;""))</formula>
    </cfRule>
    <cfRule type="expression" dxfId="11685" priority="12513">
      <formula>AND(CW11="",AND(CX11:DI11=""))</formula>
    </cfRule>
  </conditionalFormatting>
  <conditionalFormatting sqref="CZ11">
    <cfRule type="expression" dxfId="11684" priority="12308">
      <formula>FM11&lt;&gt;""</formula>
    </cfRule>
    <cfRule type="expression" dxfId="11683" priority="12510">
      <formula>AND(CW11&lt;&gt;"",OR(CX11:DI11&lt;&gt;""))</formula>
    </cfRule>
    <cfRule type="expression" dxfId="11682" priority="12511">
      <formula>AND(CW11="",AND(CX11:DI11=""))</formula>
    </cfRule>
  </conditionalFormatting>
  <conditionalFormatting sqref="DA11">
    <cfRule type="expression" dxfId="11681" priority="12307">
      <formula>FM11&lt;&gt;""</formula>
    </cfRule>
    <cfRule type="expression" dxfId="11680" priority="12488">
      <formula>AND(DB11&lt;&gt;"",DA11="")</formula>
    </cfRule>
    <cfRule type="expression" dxfId="11679" priority="12508">
      <formula>AND(CW11&lt;&gt;"",OR(CX11:DI11&lt;&gt;""))</formula>
    </cfRule>
    <cfRule type="expression" dxfId="11678" priority="12509">
      <formula>AND(CW11="",AND(CX11:DI11=""))</formula>
    </cfRule>
  </conditionalFormatting>
  <conditionalFormatting sqref="DB11">
    <cfRule type="expression" dxfId="11677" priority="12306">
      <formula>FM11&lt;&gt;""</formula>
    </cfRule>
    <cfRule type="expression" dxfId="11676" priority="12489">
      <formula>AND(DA11&lt;&gt;"",DB11="")</formula>
    </cfRule>
    <cfRule type="expression" dxfId="11675" priority="12506">
      <formula>AND(CW11&lt;&gt;"",OR(CX11:DI11&lt;&gt;""))</formula>
    </cfRule>
    <cfRule type="expression" dxfId="11674" priority="12507">
      <formula>AND(CW11="",AND(CX11:DI11=""))</formula>
    </cfRule>
  </conditionalFormatting>
  <conditionalFormatting sqref="DC11">
    <cfRule type="expression" dxfId="11673" priority="12305">
      <formula>FM11&lt;&gt;""</formula>
    </cfRule>
    <cfRule type="expression" dxfId="11672" priority="12504">
      <formula>AND(CW11&lt;&gt;"",OR(CX11:DI11&lt;&gt;""))</formula>
    </cfRule>
    <cfRule type="expression" dxfId="11671" priority="12505">
      <formula>AND(CW11="",AND(CX11:DI11=""))</formula>
    </cfRule>
  </conditionalFormatting>
  <conditionalFormatting sqref="DD11">
    <cfRule type="expression" dxfId="11670" priority="12304">
      <formula>FM11&lt;&gt;""</formula>
    </cfRule>
    <cfRule type="expression" dxfId="11669" priority="12502">
      <formula>AND(CW11&lt;&gt;"",OR(CX11:DI11&lt;&gt;""))</formula>
    </cfRule>
    <cfRule type="expression" dxfId="11668" priority="12503">
      <formula>AND(CW11="",AND(CX11:DI11=""))</formula>
    </cfRule>
  </conditionalFormatting>
  <conditionalFormatting sqref="DE11">
    <cfRule type="expression" dxfId="11667" priority="12303">
      <formula>FM11&lt;&gt;""</formula>
    </cfRule>
    <cfRule type="expression" dxfId="11666" priority="12500">
      <formula>AND(CW11&lt;&gt;"",OR(CX11:DI11&lt;&gt;""))</formula>
    </cfRule>
    <cfRule type="expression" dxfId="11665" priority="12501">
      <formula>AND(CW11="",AND(CX11:DI11=""))</formula>
    </cfRule>
  </conditionalFormatting>
  <conditionalFormatting sqref="DF11">
    <cfRule type="expression" dxfId="11664" priority="12302">
      <formula>FM11&lt;&gt;""</formula>
    </cfRule>
    <cfRule type="expression" dxfId="11663" priority="12484">
      <formula>AND(DG11&lt;&gt;"",DF11="")</formula>
    </cfRule>
    <cfRule type="expression" dxfId="11662" priority="12498">
      <formula>AND(CW11&lt;&gt;"",OR(CX11:DI11&lt;&gt;""))</formula>
    </cfRule>
    <cfRule type="expression" dxfId="11661" priority="12499">
      <formula>AND(CW11="",AND(CX11:DI11=""))</formula>
    </cfRule>
  </conditionalFormatting>
  <conditionalFormatting sqref="DG11">
    <cfRule type="expression" dxfId="11660" priority="12301">
      <formula>FM11&lt;&gt;""</formula>
    </cfRule>
    <cfRule type="expression" dxfId="11659" priority="12485">
      <formula>AND(DF11&lt;&gt;"",DG11="")</formula>
    </cfRule>
    <cfRule type="expression" dxfId="11658" priority="12496">
      <formula>AND(CW11&lt;&gt;"",OR(CX11:DI11&lt;&gt;""))</formula>
    </cfRule>
    <cfRule type="expression" dxfId="11657" priority="12497">
      <formula>AND(CW11="",AND(CX11:DI11=""))</formula>
    </cfRule>
  </conditionalFormatting>
  <conditionalFormatting sqref="DH11">
    <cfRule type="expression" dxfId="11656" priority="12300">
      <formula>FM11&lt;&gt;""</formula>
    </cfRule>
    <cfRule type="expression" dxfId="11655" priority="12494">
      <formula>AND(CW11&lt;&gt;"",OR(CX11:DI11&lt;&gt;""))</formula>
    </cfRule>
    <cfRule type="expression" dxfId="11654" priority="12495">
      <formula>AND(CW11="",AND(CX11:DI11=""))</formula>
    </cfRule>
  </conditionalFormatting>
  <conditionalFormatting sqref="DI11">
    <cfRule type="expression" dxfId="11653" priority="12299">
      <formula>FM11&lt;&gt;""</formula>
    </cfRule>
    <cfRule type="expression" dxfId="11652" priority="12492">
      <formula>AND(CW11&lt;&gt;"",OR(CX11:DI11&lt;&gt;""))</formula>
    </cfRule>
    <cfRule type="expression" dxfId="11651" priority="12493">
      <formula>AND(CW11="",AND(CX11:DI11=""))</formula>
    </cfRule>
  </conditionalFormatting>
  <conditionalFormatting sqref="DJ11">
    <cfRule type="expression" dxfId="11650" priority="12298">
      <formula>FM11&lt;&gt;""</formula>
    </cfRule>
    <cfRule type="expression" dxfId="11649" priority="12487">
      <formula>DJ11=""</formula>
    </cfRule>
  </conditionalFormatting>
  <conditionalFormatting sqref="DK11">
    <cfRule type="expression" dxfId="11648" priority="12297">
      <formula>FM11&lt;&gt;""</formula>
    </cfRule>
    <cfRule type="expression" dxfId="11647" priority="12486">
      <formula>AND(DJ11&lt;&gt;"自立",DK11="")</formula>
    </cfRule>
  </conditionalFormatting>
  <conditionalFormatting sqref="DL11">
    <cfRule type="expression" dxfId="11646" priority="12296">
      <formula>FM11&lt;&gt;""</formula>
    </cfRule>
    <cfRule type="expression" dxfId="11645" priority="12483">
      <formula>DL11=""</formula>
    </cfRule>
  </conditionalFormatting>
  <conditionalFormatting sqref="DM11">
    <cfRule type="expression" dxfId="11644" priority="12481">
      <formula>AND(DL11&lt;&gt;"アレルギー食",DM11&lt;&gt;"")</formula>
    </cfRule>
    <cfRule type="expression" dxfId="11643" priority="12482">
      <formula>AND(DL11="アレルギー食",DM11="")</formula>
    </cfRule>
  </conditionalFormatting>
  <conditionalFormatting sqref="DN11">
    <cfRule type="expression" dxfId="11642" priority="12295">
      <formula>FM11&lt;&gt;""</formula>
    </cfRule>
    <cfRule type="expression" dxfId="11641" priority="12480">
      <formula>DN11=""</formula>
    </cfRule>
  </conditionalFormatting>
  <conditionalFormatting sqref="DO11">
    <cfRule type="expression" dxfId="11640" priority="12294">
      <formula>FM11&lt;&gt;""</formula>
    </cfRule>
    <cfRule type="expression" dxfId="11639" priority="12474">
      <formula>AND(DO11&lt;&gt;"",DN11="")</formula>
    </cfRule>
    <cfRule type="expression" dxfId="11638" priority="12478">
      <formula>AND(DN11&lt;&gt;"自立",DO11="")</formula>
    </cfRule>
    <cfRule type="expression" dxfId="11637" priority="12479">
      <formula>AND(DN11="自立",DO11&lt;&gt;"")</formula>
    </cfRule>
  </conditionalFormatting>
  <conditionalFormatting sqref="DP11">
    <cfRule type="expression" dxfId="11636" priority="12293">
      <formula>FM11&lt;&gt;""</formula>
    </cfRule>
    <cfRule type="expression" dxfId="11635" priority="12477">
      <formula>DP11=""</formula>
    </cfRule>
  </conditionalFormatting>
  <conditionalFormatting sqref="DQ11">
    <cfRule type="expression" dxfId="11634" priority="12292">
      <formula>FM11&lt;&gt;""</formula>
    </cfRule>
    <cfRule type="expression" dxfId="11633" priority="12473">
      <formula>AND(DQ11&lt;&gt;"",DP11="")</formula>
    </cfRule>
    <cfRule type="expression" dxfId="11632" priority="12475">
      <formula>AND(DP11&lt;&gt;"自立",DQ11="")</formula>
    </cfRule>
    <cfRule type="expression" dxfId="11631" priority="12476">
      <formula>AND(DP11="自立",DQ11&lt;&gt;"")</formula>
    </cfRule>
  </conditionalFormatting>
  <conditionalFormatting sqref="DR11">
    <cfRule type="expression" dxfId="11630" priority="12291">
      <formula>FM11&lt;&gt;""</formula>
    </cfRule>
    <cfRule type="expression" dxfId="11629" priority="12472">
      <formula>DR11=""</formula>
    </cfRule>
  </conditionalFormatting>
  <conditionalFormatting sqref="DS11">
    <cfRule type="expression" dxfId="11628" priority="12290">
      <formula>FM11&lt;&gt;""</formula>
    </cfRule>
    <cfRule type="expression" dxfId="11627" priority="12469">
      <formula>AND(DS11&lt;&gt;"",DR11="")</formula>
    </cfRule>
    <cfRule type="expression" dxfId="11626" priority="12470">
      <formula>AND(DR11&lt;&gt;"自立",DS11="")</formula>
    </cfRule>
    <cfRule type="expression" dxfId="11625" priority="12471">
      <formula>AND(DR11="自立",DS11&lt;&gt;"")</formula>
    </cfRule>
  </conditionalFormatting>
  <conditionalFormatting sqref="DT11">
    <cfRule type="expression" dxfId="11624" priority="12289">
      <formula>FM11&lt;&gt;""</formula>
    </cfRule>
    <cfRule type="expression" dxfId="11623" priority="12468">
      <formula>DT11=""</formula>
    </cfRule>
  </conditionalFormatting>
  <conditionalFormatting sqref="DV11">
    <cfRule type="expression" dxfId="11622" priority="12287">
      <formula>FM11&lt;&gt;""</formula>
    </cfRule>
    <cfRule type="expression" dxfId="11621" priority="12467">
      <formula>DV11=""</formula>
    </cfRule>
  </conditionalFormatting>
  <conditionalFormatting sqref="EA11">
    <cfRule type="expression" dxfId="11620" priority="12285">
      <formula>FM11&lt;&gt;""</formula>
    </cfRule>
    <cfRule type="expression" dxfId="11619" priority="12417">
      <formula>AND(EB11&lt;&gt;"",EA11&lt;&gt;"その他")</formula>
    </cfRule>
    <cfRule type="expression" dxfId="11618" priority="12466">
      <formula>EA11=""</formula>
    </cfRule>
  </conditionalFormatting>
  <conditionalFormatting sqref="EB11">
    <cfRule type="expression" dxfId="11617" priority="12464">
      <formula>AND(EA11&lt;&gt;"その他",EB11&lt;&gt;"")</formula>
    </cfRule>
    <cfRule type="expression" dxfId="11616" priority="12465">
      <formula>AND(EA11="その他",EB11="")</formula>
    </cfRule>
  </conditionalFormatting>
  <conditionalFormatting sqref="EC11">
    <cfRule type="expression" dxfId="11615" priority="12284">
      <formula>FM11&lt;&gt;""</formula>
    </cfRule>
    <cfRule type="expression" dxfId="11614" priority="12463">
      <formula>AND(EC11:EI11="")</formula>
    </cfRule>
  </conditionalFormatting>
  <conditionalFormatting sqref="ED11">
    <cfRule type="expression" dxfId="11613" priority="12283">
      <formula>FM11&lt;&gt;""</formula>
    </cfRule>
    <cfRule type="expression" dxfId="11612" priority="12462">
      <formula>AND(EC11:EI11="")</formula>
    </cfRule>
  </conditionalFormatting>
  <conditionalFormatting sqref="EE11">
    <cfRule type="expression" dxfId="11611" priority="12282">
      <formula>FM11&lt;&gt;""</formula>
    </cfRule>
    <cfRule type="expression" dxfId="11610" priority="12461">
      <formula>AND(EC11:EI11="")</formula>
    </cfRule>
  </conditionalFormatting>
  <conditionalFormatting sqref="EF11">
    <cfRule type="expression" dxfId="11609" priority="12281">
      <formula>FM11&lt;&gt;""</formula>
    </cfRule>
    <cfRule type="expression" dxfId="11608" priority="12460">
      <formula>AND(EC11:EI11="")</formula>
    </cfRule>
  </conditionalFormatting>
  <conditionalFormatting sqref="EG11">
    <cfRule type="expression" dxfId="11607" priority="12280">
      <formula>FM11&lt;&gt;""</formula>
    </cfRule>
    <cfRule type="expression" dxfId="11606" priority="12459">
      <formula>AND(EC11:EI11="")</formula>
    </cfRule>
  </conditionalFormatting>
  <conditionalFormatting sqref="EH11">
    <cfRule type="expression" dxfId="11605" priority="12279">
      <formula>FM11&lt;&gt;""</formula>
    </cfRule>
    <cfRule type="expression" dxfId="11604" priority="12458">
      <formula>AND(EC11:EI11="")</formula>
    </cfRule>
  </conditionalFormatting>
  <conditionalFormatting sqref="EI11">
    <cfRule type="expression" dxfId="11603" priority="12278">
      <formula>FM11&lt;&gt;""</formula>
    </cfRule>
    <cfRule type="expression" dxfId="11602" priority="12457">
      <formula>AND(EC11:EI11="")</formula>
    </cfRule>
  </conditionalFormatting>
  <conditionalFormatting sqref="EL11">
    <cfRule type="expression" dxfId="11601" priority="12277">
      <formula>FM11&lt;&gt;""</formula>
    </cfRule>
    <cfRule type="expression" dxfId="11600" priority="12455">
      <formula>AND(EK11&lt;&gt;"",EL11&lt;&gt;"")</formula>
    </cfRule>
    <cfRule type="expression" dxfId="11599" priority="12456">
      <formula>AND(EK11="",EL11="")</formula>
    </cfRule>
  </conditionalFormatting>
  <conditionalFormatting sqref="EM11">
    <cfRule type="expression" dxfId="11598" priority="12276">
      <formula>FM11&lt;&gt;""</formula>
    </cfRule>
    <cfRule type="expression" dxfId="11597" priority="12453">
      <formula>AND(EK11&lt;&gt;"",EM11&lt;&gt;"")</formula>
    </cfRule>
    <cfRule type="expression" dxfId="11596" priority="12454">
      <formula>AND(EK11="",EM11="")</formula>
    </cfRule>
  </conditionalFormatting>
  <conditionalFormatting sqref="EN11">
    <cfRule type="expression" dxfId="11595" priority="12275">
      <formula>FM11&lt;&gt;""</formula>
    </cfRule>
    <cfRule type="expression" dxfId="11594" priority="12451">
      <formula>AND(EK11&lt;&gt;"",EN11&lt;&gt;"")</formula>
    </cfRule>
    <cfRule type="expression" dxfId="11593" priority="12452">
      <formula>AND(EK11="",EN11="")</formula>
    </cfRule>
  </conditionalFormatting>
  <conditionalFormatting sqref="EP11">
    <cfRule type="expression" dxfId="11592" priority="12445">
      <formula>AND(EK11&lt;&gt;"",EP11&lt;&gt;"")</formula>
    </cfRule>
    <cfRule type="expression" dxfId="11591" priority="12449">
      <formula>AND(EP11&lt;&gt;"",EO11="")</formula>
    </cfRule>
    <cfRule type="expression" dxfId="11590" priority="12450">
      <formula>AND(EO11&lt;&gt;"",EP11="")</formula>
    </cfRule>
  </conditionalFormatting>
  <conditionalFormatting sqref="EQ11">
    <cfRule type="expression" dxfId="11589" priority="12444">
      <formula>AND(EK11&lt;&gt;"",EQ11&lt;&gt;"")</formula>
    </cfRule>
    <cfRule type="expression" dxfId="11588" priority="12447">
      <formula>AND(EQ11&lt;&gt;"",EO11="")</formula>
    </cfRule>
    <cfRule type="expression" dxfId="11587" priority="12448">
      <formula>AND(EO11&lt;&gt;"",EQ11="")</formula>
    </cfRule>
  </conditionalFormatting>
  <conditionalFormatting sqref="EO11">
    <cfRule type="expression" dxfId="11586" priority="12446">
      <formula>AND(EK11&lt;&gt;"",EO11&lt;&gt;"")</formula>
    </cfRule>
  </conditionalFormatting>
  <conditionalFormatting sqref="ES11">
    <cfRule type="expression" dxfId="11585" priority="12274">
      <formula>FM11&lt;&gt;""</formula>
    </cfRule>
    <cfRule type="expression" dxfId="11584" priority="12442">
      <formula>AND(ER11&lt;&gt;"",ES11&lt;&gt;"")</formula>
    </cfRule>
    <cfRule type="expression" dxfId="11583" priority="12443">
      <formula>AND(ER11="",ES11="")</formula>
    </cfRule>
  </conditionalFormatting>
  <conditionalFormatting sqref="ET11">
    <cfRule type="expression" dxfId="11582" priority="12273">
      <formula>FM11&lt;&gt;""</formula>
    </cfRule>
    <cfRule type="expression" dxfId="11581" priority="12440">
      <formula>AND(ER11&lt;&gt;"",ET11&lt;&gt;"")</formula>
    </cfRule>
    <cfRule type="expression" dxfId="11580" priority="12441">
      <formula>AND(ER11="",ET11="")</formula>
    </cfRule>
  </conditionalFormatting>
  <conditionalFormatting sqref="EU11">
    <cfRule type="expression" dxfId="11579" priority="12272">
      <formula>FM11&lt;&gt;""</formula>
    </cfRule>
    <cfRule type="expression" dxfId="11578" priority="12438">
      <formula>AND(ER11&lt;&gt;"",EU11&lt;&gt;"")</formula>
    </cfRule>
    <cfRule type="expression" dxfId="11577" priority="12439">
      <formula>AND(ER11="",EU11="")</formula>
    </cfRule>
  </conditionalFormatting>
  <conditionalFormatting sqref="EW11">
    <cfRule type="expression" dxfId="11576" priority="12432">
      <formula>AND(ER11&lt;&gt;"",EW11&lt;&gt;"")</formula>
    </cfRule>
    <cfRule type="expression" dxfId="11575" priority="12436">
      <formula>AND(EW11&lt;&gt;"",EV11="")</formula>
    </cfRule>
    <cfRule type="expression" dxfId="11574" priority="12437">
      <formula>AND(EV11&lt;&gt;"",EW11="")</formula>
    </cfRule>
  </conditionalFormatting>
  <conditionalFormatting sqref="EX11">
    <cfRule type="expression" dxfId="11573" priority="12431">
      <formula>AND(ER11&lt;&gt;"",EX11&lt;&gt;"")</formula>
    </cfRule>
    <cfRule type="expression" dxfId="11572" priority="12434">
      <formula>AND(EX11&lt;&gt;"",EV11="")</formula>
    </cfRule>
    <cfRule type="expression" dxfId="11571" priority="12435">
      <formula>AND(EV11&lt;&gt;"",EX11="")</formula>
    </cfRule>
  </conditionalFormatting>
  <conditionalFormatting sqref="EV11">
    <cfRule type="expression" dxfId="11570" priority="12433">
      <formula>AND(ER11&lt;&gt;"",EV11&lt;&gt;"")</formula>
    </cfRule>
  </conditionalFormatting>
  <conditionalFormatting sqref="ER11">
    <cfRule type="expression" dxfId="11569" priority="12430">
      <formula>AND(ER11&lt;&gt;"",OR(ES11:EX11&lt;&gt;""))</formula>
    </cfRule>
  </conditionalFormatting>
  <conditionalFormatting sqref="EK11">
    <cfRule type="expression" dxfId="11568" priority="12429">
      <formula>AND(EK11&lt;&gt;"",OR(EL11:EQ11&lt;&gt;""))</formula>
    </cfRule>
  </conditionalFormatting>
  <conditionalFormatting sqref="EY11">
    <cfRule type="expression" dxfId="11567" priority="12271">
      <formula>FM11&lt;&gt;""</formula>
    </cfRule>
    <cfRule type="expression" dxfId="11566" priority="12428">
      <formula>AND(EY11:FD11="")</formula>
    </cfRule>
  </conditionalFormatting>
  <conditionalFormatting sqref="EZ11">
    <cfRule type="expression" dxfId="11565" priority="12270">
      <formula>FM11&lt;&gt;""</formula>
    </cfRule>
    <cfRule type="expression" dxfId="11564" priority="12427">
      <formula>AND(EY11:FD11="")</formula>
    </cfRule>
  </conditionalFormatting>
  <conditionalFormatting sqref="FA11">
    <cfRule type="expression" dxfId="11563" priority="12269">
      <formula>FM11&lt;&gt;""</formula>
    </cfRule>
    <cfRule type="expression" dxfId="11562" priority="12426">
      <formula>AND(EY11:FD11="")</formula>
    </cfRule>
  </conditionalFormatting>
  <conditionalFormatting sqref="FB11">
    <cfRule type="expression" dxfId="11561" priority="12268">
      <formula>FM11&lt;&gt;""</formula>
    </cfRule>
    <cfRule type="expression" dxfId="11560" priority="12425">
      <formula>AND(EY11:FD11="")</formula>
    </cfRule>
  </conditionalFormatting>
  <conditionalFormatting sqref="FD11">
    <cfRule type="expression" dxfId="11559" priority="12266">
      <formula>FM11&lt;&gt;""</formula>
    </cfRule>
    <cfRule type="expression" dxfId="11558" priority="12424">
      <formula>AND(EY11:FD11="")</formula>
    </cfRule>
  </conditionalFormatting>
  <conditionalFormatting sqref="FC11">
    <cfRule type="expression" dxfId="11557" priority="12267">
      <formula>FM11&lt;&gt;""</formula>
    </cfRule>
    <cfRule type="expression" dxfId="11556" priority="12423">
      <formula>AND(EY11:FD11="")</formula>
    </cfRule>
  </conditionalFormatting>
  <conditionalFormatting sqref="FE11">
    <cfRule type="expression" dxfId="11555" priority="12265">
      <formula>FM11&lt;&gt;""</formula>
    </cfRule>
    <cfRule type="expression" dxfId="11554" priority="12422">
      <formula>FE11=""</formula>
    </cfRule>
  </conditionalFormatting>
  <conditionalFormatting sqref="FF11">
    <cfRule type="expression" dxfId="11553" priority="12420">
      <formula>AND(FE11&lt;&gt;"2人以上の体制",FF11&lt;&gt;"")</formula>
    </cfRule>
    <cfRule type="expression" dxfId="11552" priority="12421">
      <formula>AND(FE11="2人以上の体制",FF11="")</formula>
    </cfRule>
  </conditionalFormatting>
  <conditionalFormatting sqref="FG11">
    <cfRule type="expression" dxfId="11551" priority="12264">
      <formula>FM11&lt;&gt;""</formula>
    </cfRule>
    <cfRule type="expression" dxfId="11550" priority="12419">
      <formula>FG11=""</formula>
    </cfRule>
  </conditionalFormatting>
  <conditionalFormatting sqref="FH11">
    <cfRule type="expression" dxfId="11549" priority="12263">
      <formula>FM11&lt;&gt;""</formula>
    </cfRule>
    <cfRule type="expression" dxfId="11548" priority="12418">
      <formula>FH11=""</formula>
    </cfRule>
  </conditionalFormatting>
  <conditionalFormatting sqref="BO11">
    <cfRule type="expression" dxfId="11547" priority="12337">
      <formula>FM11&lt;&gt;""</formula>
    </cfRule>
    <cfRule type="expression" dxfId="11546" priority="12416">
      <formula>BO11=""</formula>
    </cfRule>
  </conditionalFormatting>
  <conditionalFormatting sqref="BP11">
    <cfRule type="expression" dxfId="11545" priority="12336">
      <formula>FM11&lt;&gt;""</formula>
    </cfRule>
    <cfRule type="expression" dxfId="11544" priority="12415">
      <formula>BP11=""</formula>
    </cfRule>
  </conditionalFormatting>
  <conditionalFormatting sqref="BQ11">
    <cfRule type="expression" dxfId="11543" priority="12335">
      <formula>FM11&lt;&gt;""</formula>
    </cfRule>
    <cfRule type="expression" dxfId="11542" priority="12414">
      <formula>BQ11=""</formula>
    </cfRule>
  </conditionalFormatting>
  <conditionalFormatting sqref="BR11">
    <cfRule type="expression" dxfId="11541" priority="12334">
      <formula>FM11&lt;&gt;""</formula>
    </cfRule>
    <cfRule type="expression" dxfId="11540" priority="12403">
      <formula>AND(BR11:BS11="")</formula>
    </cfRule>
  </conditionalFormatting>
  <conditionalFormatting sqref="BS11">
    <cfRule type="expression" dxfId="11539" priority="12333">
      <formula>FM11&lt;&gt;""</formula>
    </cfRule>
    <cfRule type="expression" dxfId="11538" priority="12413">
      <formula>AND(BR11:BS11="")</formula>
    </cfRule>
  </conditionalFormatting>
  <conditionalFormatting sqref="BU11">
    <cfRule type="expression" dxfId="11537" priority="12408">
      <formula>AND(BT11="",BU11&lt;&gt;"")</formula>
    </cfRule>
    <cfRule type="expression" dxfId="11536" priority="12412">
      <formula>AND(BT11&lt;&gt;"",BU11="")</formula>
    </cfRule>
  </conditionalFormatting>
  <conditionalFormatting sqref="BV11">
    <cfRule type="expression" dxfId="11535" priority="12407">
      <formula>AND(BT11="",BV11&lt;&gt;"")</formula>
    </cfRule>
    <cfRule type="expression" dxfId="11534" priority="12411">
      <formula>AND(BT11&lt;&gt;"",BV11="")</formula>
    </cfRule>
  </conditionalFormatting>
  <conditionalFormatting sqref="BW11">
    <cfRule type="expression" dxfId="11533" priority="12406">
      <formula>AND(BT11="",BW11&lt;&gt;"")</formula>
    </cfRule>
    <cfRule type="expression" dxfId="11532" priority="12410">
      <formula>AND(BT11&lt;&gt;"",AND(BW11:BX11=""))</formula>
    </cfRule>
  </conditionalFormatting>
  <conditionalFormatting sqref="BX11">
    <cfRule type="expression" dxfId="11531" priority="12405">
      <formula>AND(BT11="",BX11&lt;&gt;"")</formula>
    </cfRule>
    <cfRule type="expression" dxfId="11530" priority="12409">
      <formula>AND(BT11&lt;&gt;"",AND(BW11:BX11=""))</formula>
    </cfRule>
  </conditionalFormatting>
  <conditionalFormatting sqref="BT11">
    <cfRule type="expression" dxfId="11529" priority="12404">
      <formula>AND(BT11="",OR(BU11:BX11&lt;&gt;""))</formula>
    </cfRule>
  </conditionalFormatting>
  <conditionalFormatting sqref="BY11">
    <cfRule type="expression" dxfId="11528" priority="12332">
      <formula>FM11&lt;&gt;""</formula>
    </cfRule>
    <cfRule type="expression" dxfId="11527" priority="12402">
      <formula>BY11=""</formula>
    </cfRule>
  </conditionalFormatting>
  <conditionalFormatting sqref="BZ11">
    <cfRule type="expression" dxfId="11526" priority="12331">
      <formula>FM11&lt;&gt;""</formula>
    </cfRule>
    <cfRule type="expression" dxfId="11525" priority="12401">
      <formula>BZ11=""</formula>
    </cfRule>
  </conditionalFormatting>
  <conditionalFormatting sqref="CC11">
    <cfRule type="expression" dxfId="11524" priority="12330">
      <formula>FM11&lt;&gt;""</formula>
    </cfRule>
    <cfRule type="expression" dxfId="11523" priority="12400">
      <formula>CC11=""</formula>
    </cfRule>
  </conditionalFormatting>
  <conditionalFormatting sqref="CD11">
    <cfRule type="expression" dxfId="11522" priority="12329">
      <formula>FM11&lt;&gt;""</formula>
    </cfRule>
    <cfRule type="expression" dxfId="11521" priority="12399">
      <formula>CD11=""</formula>
    </cfRule>
  </conditionalFormatting>
  <conditionalFormatting sqref="CE11">
    <cfRule type="expression" dxfId="11520" priority="12328">
      <formula>FM11&lt;&gt;""</formula>
    </cfRule>
    <cfRule type="expression" dxfId="11519" priority="12398">
      <formula>CE11=""</formula>
    </cfRule>
  </conditionalFormatting>
  <conditionalFormatting sqref="FK11">
    <cfRule type="expression" dxfId="11518" priority="12397">
      <formula>FK11=""</formula>
    </cfRule>
  </conditionalFormatting>
  <conditionalFormatting sqref="H11">
    <cfRule type="expression" dxfId="11517" priority="12378">
      <formula>FM11&lt;&gt;""</formula>
    </cfRule>
    <cfRule type="expression" dxfId="11516" priority="12394">
      <formula>H11=""</formula>
    </cfRule>
  </conditionalFormatting>
  <conditionalFormatting sqref="B11">
    <cfRule type="expression" dxfId="11515" priority="12262">
      <formula>FM11&lt;&gt;""</formula>
    </cfRule>
    <cfRule type="expression" dxfId="11514" priority="12393">
      <formula>B11=""</formula>
    </cfRule>
  </conditionalFormatting>
  <conditionalFormatting sqref="CF11">
    <cfRule type="expression" dxfId="11513" priority="12327">
      <formula>FM11&lt;&gt;""</formula>
    </cfRule>
    <cfRule type="expression" dxfId="11512" priority="12392">
      <formula>CF11=""</formula>
    </cfRule>
  </conditionalFormatting>
  <conditionalFormatting sqref="EJ11">
    <cfRule type="expression" dxfId="11511" priority="12391">
      <formula>AND(OR(EC11:EH11&lt;&gt;""),EJ11="")</formula>
    </cfRule>
  </conditionalFormatting>
  <conditionalFormatting sqref="BE11">
    <cfRule type="expression" dxfId="11510" priority="12338">
      <formula>FM11&lt;&gt;""</formula>
    </cfRule>
    <cfRule type="expression" dxfId="11509" priority="12390">
      <formula>BE11=""</formula>
    </cfRule>
  </conditionalFormatting>
  <conditionalFormatting sqref="BF11">
    <cfRule type="expression" dxfId="11508" priority="12389">
      <formula>AND(BE11="同居",AND(BF11="",BG11=""))</formula>
    </cfRule>
  </conditionalFormatting>
  <conditionalFormatting sqref="CB11">
    <cfRule type="expression" dxfId="11507" priority="12388">
      <formula>AND(CA11&lt;&gt;"",CB11="")</formula>
    </cfRule>
  </conditionalFormatting>
  <conditionalFormatting sqref="CA11">
    <cfRule type="expression" dxfId="11506" priority="12387">
      <formula>AND(CA11="",CB11&lt;&gt;"")</formula>
    </cfRule>
  </conditionalFormatting>
  <conditionalFormatting sqref="DU11">
    <cfRule type="expression" dxfId="11505" priority="12288">
      <formula>FM11&lt;&gt;""</formula>
    </cfRule>
    <cfRule type="expression" dxfId="11504" priority="12384">
      <formula>AND(DU11&lt;&gt;"",DT11="")</formula>
    </cfRule>
    <cfRule type="expression" dxfId="11503" priority="12385">
      <formula>AND(DT11&lt;&gt;"自立",DU11="")</formula>
    </cfRule>
    <cfRule type="expression" dxfId="11502" priority="12386">
      <formula>AND(DT11="自立",DU11&lt;&gt;"")</formula>
    </cfRule>
  </conditionalFormatting>
  <conditionalFormatting sqref="DW11">
    <cfRule type="expression" dxfId="11501" priority="12286">
      <formula>FM11&lt;&gt;""</formula>
    </cfRule>
    <cfRule type="expression" dxfId="11500" priority="12381">
      <formula>AND(DW11&lt;&gt;"",DV11="")</formula>
    </cfRule>
    <cfRule type="expression" dxfId="11499" priority="12382">
      <formula>AND(DV11="自立",DW11&lt;&gt;"")</formula>
    </cfRule>
    <cfRule type="expression" dxfId="11498" priority="12383">
      <formula>AND(DV11&lt;&gt;"自立",DW11="")</formula>
    </cfRule>
  </conditionalFormatting>
  <conditionalFormatting sqref="I11:J11">
    <cfRule type="expression" dxfId="11497" priority="12380">
      <formula>I11=""</formula>
    </cfRule>
  </conditionalFormatting>
  <conditionalFormatting sqref="P11">
    <cfRule type="expression" dxfId="11496" priority="12374">
      <formula>FM11&lt;&gt;""</formula>
    </cfRule>
    <cfRule type="expression" dxfId="11495" priority="12379">
      <formula>P11=""</formula>
    </cfRule>
  </conditionalFormatting>
  <conditionalFormatting sqref="FN11">
    <cfRule type="expression" dxfId="11494" priority="12257">
      <formula>AND(FN11="",AND(Q11:FJ11=""))</formula>
    </cfRule>
    <cfRule type="expression" dxfId="11493" priority="12258">
      <formula>AND(FN11&lt;&gt;"",OR(Q11:FJ11&lt;&gt;""))</formula>
    </cfRule>
  </conditionalFormatting>
  <conditionalFormatting sqref="FM11">
    <cfRule type="expression" dxfId="11492" priority="12259">
      <formula>AND(FM11="",AND(Q11:FJ11=""))</formula>
    </cfRule>
    <cfRule type="expression" dxfId="11491" priority="12261">
      <formula>AND(FM11&lt;&gt;"",OR(Q11:FJ11&lt;&gt;""))</formula>
    </cfRule>
  </conditionalFormatting>
  <conditionalFormatting sqref="FL11">
    <cfRule type="expression" dxfId="11490" priority="12260">
      <formula>FL11=""</formula>
    </cfRule>
  </conditionalFormatting>
  <conditionalFormatting sqref="C12">
    <cfRule type="expression" dxfId="11489" priority="12256">
      <formula>C12=""</formula>
    </cfRule>
  </conditionalFormatting>
  <conditionalFormatting sqref="D12">
    <cfRule type="expression" dxfId="11488" priority="12255">
      <formula>D12=""</formula>
    </cfRule>
  </conditionalFormatting>
  <conditionalFormatting sqref="E12">
    <cfRule type="expression" dxfId="11487" priority="12254">
      <formula>E12=""</formula>
    </cfRule>
  </conditionalFormatting>
  <conditionalFormatting sqref="G12">
    <cfRule type="expression" dxfId="11486" priority="12253">
      <formula>G12=""</formula>
    </cfRule>
  </conditionalFormatting>
  <conditionalFormatting sqref="K12">
    <cfRule type="expression" dxfId="11485" priority="11994">
      <formula>FM12&lt;&gt;""</formula>
    </cfRule>
    <cfRule type="expression" dxfId="11484" priority="12252">
      <formula>AND(K12="",L12="")</formula>
    </cfRule>
  </conditionalFormatting>
  <conditionalFormatting sqref="L12">
    <cfRule type="expression" dxfId="11483" priority="11993">
      <formula>FM12&lt;&gt;""</formula>
    </cfRule>
    <cfRule type="expression" dxfId="11482" priority="12251">
      <formula>AND(K12="",L12="")</formula>
    </cfRule>
  </conditionalFormatting>
  <conditionalFormatting sqref="O12">
    <cfRule type="expression" dxfId="11481" priority="11992">
      <formula>FM12&lt;&gt;""</formula>
    </cfRule>
    <cfRule type="expression" dxfId="11480" priority="12250">
      <formula>O12=""</formula>
    </cfRule>
  </conditionalFormatting>
  <conditionalFormatting sqref="Q12">
    <cfRule type="expression" dxfId="11479" priority="11990">
      <formula>FM12&lt;&gt;""</formula>
    </cfRule>
    <cfRule type="expression" dxfId="11478" priority="12248">
      <formula>AND(Q12&lt;&gt;"",OR(R12:AD12&lt;&gt;""))</formula>
    </cfRule>
    <cfRule type="expression" dxfId="11477" priority="12249">
      <formula>AND(Q12="",AND(R12:AD12=""))</formula>
    </cfRule>
  </conditionalFormatting>
  <conditionalFormatting sqref="R12">
    <cfRule type="expression" dxfId="11476" priority="11989">
      <formula>FM12&lt;&gt;""</formula>
    </cfRule>
    <cfRule type="expression" dxfId="11475" priority="12246">
      <formula>AND(Q12&lt;&gt;"",OR(R12:AD12&lt;&gt;""))</formula>
    </cfRule>
    <cfRule type="expression" dxfId="11474" priority="12247">
      <formula>AND(Q12="",AND(R12:AD12=""))</formula>
    </cfRule>
  </conditionalFormatting>
  <conditionalFormatting sqref="S12">
    <cfRule type="expression" dxfId="11473" priority="11988">
      <formula>FM12&lt;&gt;""</formula>
    </cfRule>
    <cfRule type="expression" dxfId="11472" priority="12244">
      <formula>AND(Q12&lt;&gt;"",OR(R12:AD12&lt;&gt;""))</formula>
    </cfRule>
    <cfRule type="expression" dxfId="11471" priority="12245">
      <formula>AND(Q12="",AND(R12:AD12=""))</formula>
    </cfRule>
  </conditionalFormatting>
  <conditionalFormatting sqref="T12">
    <cfRule type="expression" dxfId="11470" priority="11987">
      <formula>FM12&lt;&gt;""</formula>
    </cfRule>
    <cfRule type="expression" dxfId="11469" priority="12232">
      <formula>AND(Q12&lt;&gt;"",OR(R12:AD12&lt;&gt;""))</formula>
    </cfRule>
    <cfRule type="expression" dxfId="11468" priority="12243">
      <formula>AND(Q12="",AND(R12:AD12=""))</formula>
    </cfRule>
  </conditionalFormatting>
  <conditionalFormatting sqref="U12">
    <cfRule type="expression" dxfId="11467" priority="11986">
      <formula>FM12&lt;&gt;""</formula>
    </cfRule>
    <cfRule type="expression" dxfId="11466" priority="12231">
      <formula>AND(Q12&lt;&gt;"",OR(R12:AD12&lt;&gt;""))</formula>
    </cfRule>
    <cfRule type="expression" dxfId="11465" priority="12242">
      <formula>AND(Q12="",AND(R12:AD12=""))</formula>
    </cfRule>
  </conditionalFormatting>
  <conditionalFormatting sqref="V12">
    <cfRule type="expression" dxfId="11464" priority="11985">
      <formula>FM12&lt;&gt;""</formula>
    </cfRule>
    <cfRule type="expression" dxfId="11463" priority="12230">
      <formula>AND(Q12&lt;&gt;"",OR(R12:AD12&lt;&gt;""))</formula>
    </cfRule>
    <cfRule type="expression" dxfId="11462" priority="12241">
      <formula>AND(Q12="",AND(R12:AD12=""))</formula>
    </cfRule>
  </conditionalFormatting>
  <conditionalFormatting sqref="W12">
    <cfRule type="expression" dxfId="11461" priority="11984">
      <formula>FM12&lt;&gt;""</formula>
    </cfRule>
    <cfRule type="expression" dxfId="11460" priority="12229">
      <formula>AND(Q12&lt;&gt;"",OR(R12:AD12&lt;&gt;""))</formula>
    </cfRule>
    <cfRule type="expression" dxfId="11459" priority="12240">
      <formula>AND(Q12="",AND(R12:AD12=""))</formula>
    </cfRule>
  </conditionalFormatting>
  <conditionalFormatting sqref="X12">
    <cfRule type="expression" dxfId="11458" priority="11983">
      <formula>FM12&lt;&gt;""</formula>
    </cfRule>
    <cfRule type="expression" dxfId="11457" priority="12228">
      <formula>AND(Q12&lt;&gt;"",OR(R12:AD12&lt;&gt;""))</formula>
    </cfRule>
    <cfRule type="expression" dxfId="11456" priority="12239">
      <formula>AND(Q12="",AND(R12:AD12=""))</formula>
    </cfRule>
  </conditionalFormatting>
  <conditionalFormatting sqref="Y12">
    <cfRule type="expression" dxfId="11455" priority="11982">
      <formula>FM12&lt;&gt;""</formula>
    </cfRule>
    <cfRule type="expression" dxfId="11454" priority="12227">
      <formula>AND(Q12&lt;&gt;"",OR(R12:AD12&lt;&gt;""))</formula>
    </cfRule>
    <cfRule type="expression" dxfId="11453" priority="12238">
      <formula>AND(Q12="",AND(R12:AD12=""))</formula>
    </cfRule>
  </conditionalFormatting>
  <conditionalFormatting sqref="Z12">
    <cfRule type="expression" dxfId="11452" priority="11981">
      <formula>FM12&lt;&gt;""</formula>
    </cfRule>
    <cfRule type="expression" dxfId="11451" priority="12226">
      <formula>AND(Q12&lt;&gt;"",OR(R12:AD12&lt;&gt;""))</formula>
    </cfRule>
    <cfRule type="expression" dxfId="11450" priority="12237">
      <formula>AND(Q12="",AND(R12:AD12=""))</formula>
    </cfRule>
  </conditionalFormatting>
  <conditionalFormatting sqref="AA12">
    <cfRule type="expression" dxfId="11449" priority="11980">
      <formula>FM12&lt;&gt;""</formula>
    </cfRule>
    <cfRule type="expression" dxfId="11448" priority="12225">
      <formula>AND(Q12&lt;&gt;"",OR(R12:AD12&lt;&gt;""))</formula>
    </cfRule>
    <cfRule type="expression" dxfId="11447" priority="12236">
      <formula>AND(Q12="",AND(R12:AD12=""))</formula>
    </cfRule>
  </conditionalFormatting>
  <conditionalFormatting sqref="AB12">
    <cfRule type="expression" dxfId="11446" priority="11979">
      <formula>FM12&lt;&gt;""</formula>
    </cfRule>
    <cfRule type="expression" dxfId="11445" priority="12224">
      <formula>AND(Q12&lt;&gt;"",OR(R12:AD12&lt;&gt;""))</formula>
    </cfRule>
    <cfRule type="expression" dxfId="11444" priority="12235">
      <formula>AND(Q12="",AND(R12:AD12=""))</formula>
    </cfRule>
  </conditionalFormatting>
  <conditionalFormatting sqref="AC12">
    <cfRule type="expression" dxfId="11443" priority="11978">
      <formula>FM12&lt;&gt;""</formula>
    </cfRule>
    <cfRule type="expression" dxfId="11442" priority="12223">
      <formula>AND(Q12&lt;&gt;"",OR(R12:AD12&lt;&gt;""))</formula>
    </cfRule>
    <cfRule type="expression" dxfId="11441" priority="12234">
      <formula>AND(Q12="",AND(R12:AD12=""))</formula>
    </cfRule>
  </conditionalFormatting>
  <conditionalFormatting sqref="AD12">
    <cfRule type="expression" dxfId="11440" priority="11977">
      <formula>FM12&lt;&gt;""</formula>
    </cfRule>
    <cfRule type="expression" dxfId="11439" priority="12222">
      <formula>AND(Q12&lt;&gt;"",OR(R12:AD12&lt;&gt;""))</formula>
    </cfRule>
    <cfRule type="expression" dxfId="11438" priority="12233">
      <formula>AND(Q12="",AND(R12:AD12=""))</formula>
    </cfRule>
  </conditionalFormatting>
  <conditionalFormatting sqref="AE12">
    <cfRule type="expression" dxfId="11437" priority="11976">
      <formula>FM12&lt;&gt;""</formula>
    </cfRule>
    <cfRule type="expression" dxfId="11436" priority="12219">
      <formula>AND(AE12="無",OR(AF12:AI12&lt;&gt;""))</formula>
    </cfRule>
    <cfRule type="expression" dxfId="11435" priority="12220">
      <formula>AND(AE12="有",AND(AF12:AI12=""))</formula>
    </cfRule>
    <cfRule type="expression" dxfId="11434" priority="12221">
      <formula>AE12=""</formula>
    </cfRule>
  </conditionalFormatting>
  <conditionalFormatting sqref="AF12">
    <cfRule type="expression" dxfId="11433" priority="12214">
      <formula>AND(AE12="無",OR(AF12:AI12&lt;&gt;""))</formula>
    </cfRule>
    <cfRule type="expression" dxfId="11432" priority="12218">
      <formula>AND(AE12="有",AND(AF12:AI12=""))</formula>
    </cfRule>
  </conditionalFormatting>
  <conditionalFormatting sqref="AG12">
    <cfRule type="expression" dxfId="11431" priority="12213">
      <formula>AND(AE12="無",OR(AF12:AI12&lt;&gt;""))</formula>
    </cfRule>
    <cfRule type="expression" dxfId="11430" priority="12217">
      <formula>AND(AE12="有",AND(AF12:AI12=""))</formula>
    </cfRule>
  </conditionalFormatting>
  <conditionalFormatting sqref="AH12">
    <cfRule type="expression" dxfId="11429" priority="12212">
      <formula>AND(AE12="無",OR(AF12:AI12&lt;&gt;""))</formula>
    </cfRule>
    <cfRule type="expression" dxfId="11428" priority="12216">
      <formula>AND(AE12="有",AND(AF12:AI12=""))</formula>
    </cfRule>
  </conditionalFormatting>
  <conditionalFormatting sqref="AI12">
    <cfRule type="expression" dxfId="11427" priority="12211">
      <formula>AND(AE12="無",OR(AF12:AI12&lt;&gt;""))</formula>
    </cfRule>
    <cfRule type="expression" dxfId="11426" priority="12215">
      <formula>AND(AE12="有",AND(AF12:AI12=""))</formula>
    </cfRule>
  </conditionalFormatting>
  <conditionalFormatting sqref="AJ12">
    <cfRule type="expression" dxfId="11425" priority="11975">
      <formula>FM12&lt;&gt;""</formula>
    </cfRule>
    <cfRule type="expression" dxfId="11424" priority="12210">
      <formula>AJ12=""</formula>
    </cfRule>
  </conditionalFormatting>
  <conditionalFormatting sqref="AK12">
    <cfRule type="expression" dxfId="11423" priority="11974">
      <formula>FM12&lt;&gt;""</formula>
    </cfRule>
    <cfRule type="expression" dxfId="11422" priority="12209">
      <formula>AK12=""</formula>
    </cfRule>
  </conditionalFormatting>
  <conditionalFormatting sqref="AL12">
    <cfRule type="expression" dxfId="11421" priority="11973">
      <formula>FM12&lt;&gt;""</formula>
    </cfRule>
    <cfRule type="expression" dxfId="11420" priority="12208">
      <formula>AL12=""</formula>
    </cfRule>
  </conditionalFormatting>
  <conditionalFormatting sqref="AM12">
    <cfRule type="expression" dxfId="11419" priority="11972">
      <formula>FM12&lt;&gt;""</formula>
    </cfRule>
    <cfRule type="expression" dxfId="11418" priority="12207">
      <formula>AM12=""</formula>
    </cfRule>
  </conditionalFormatting>
  <conditionalFormatting sqref="AN12">
    <cfRule type="expression" dxfId="11417" priority="11971">
      <formula>FM12&lt;&gt;""</formula>
    </cfRule>
    <cfRule type="expression" dxfId="11416" priority="12202">
      <formula>AND(AN12="なし",AO12&lt;&gt;"")</formula>
    </cfRule>
    <cfRule type="expression" dxfId="11415" priority="12203">
      <formula>AND(AN12="あり",AO12="")</formula>
    </cfRule>
    <cfRule type="expression" dxfId="11414" priority="12206">
      <formula>AN12=""</formula>
    </cfRule>
  </conditionalFormatting>
  <conditionalFormatting sqref="AO12">
    <cfRule type="expression" dxfId="11413" priority="12204">
      <formula>AND(AN12="なし",AO12&lt;&gt;"")</formula>
    </cfRule>
    <cfRule type="expression" dxfId="11412" priority="12205">
      <formula>AND(AN12="あり",AO12="")</formula>
    </cfRule>
  </conditionalFormatting>
  <conditionalFormatting sqref="AP12">
    <cfRule type="expression" dxfId="11411" priority="11970">
      <formula>FM12&lt;&gt;""</formula>
    </cfRule>
    <cfRule type="expression" dxfId="11410" priority="12200">
      <formula>AND(AP12&lt;&gt;"",OR(AQ12:BD12&lt;&gt;""))</formula>
    </cfRule>
    <cfRule type="expression" dxfId="11409" priority="12201">
      <formula>AND(AP12="",AND(AQ12:BD12=""))</formula>
    </cfRule>
  </conditionalFormatting>
  <conditionalFormatting sqref="AQ12">
    <cfRule type="expression" dxfId="11408" priority="11969">
      <formula>FM12&lt;&gt;""</formula>
    </cfRule>
    <cfRule type="expression" dxfId="11407" priority="12198">
      <formula>AND(AP12&lt;&gt;"",OR(AQ12:BD12&lt;&gt;""))</formula>
    </cfRule>
    <cfRule type="expression" dxfId="11406" priority="12199">
      <formula>AND(AP12="",AND(AQ12:BD12=""))</formula>
    </cfRule>
  </conditionalFormatting>
  <conditionalFormatting sqref="AR12">
    <cfRule type="expression" dxfId="11405" priority="11968">
      <formula>FM12&lt;&gt;""</formula>
    </cfRule>
    <cfRule type="expression" dxfId="11404" priority="12196">
      <formula>AND(AP12&lt;&gt;"",OR(AQ12:BD12&lt;&gt;""))</formula>
    </cfRule>
    <cfRule type="expression" dxfId="11403" priority="12197">
      <formula>AND(AP12="",AND(AQ12:BD12=""))</formula>
    </cfRule>
  </conditionalFormatting>
  <conditionalFormatting sqref="AS12">
    <cfRule type="expression" dxfId="11402" priority="11967">
      <formula>FM12&lt;&gt;""</formula>
    </cfRule>
    <cfRule type="expression" dxfId="11401" priority="12194">
      <formula>AND(AP12&lt;&gt;"",OR(AQ12:BD12&lt;&gt;""))</formula>
    </cfRule>
    <cfRule type="expression" dxfId="11400" priority="12195">
      <formula>AND(AP12="",AND(AQ12:BD12=""))</formula>
    </cfRule>
  </conditionalFormatting>
  <conditionalFormatting sqref="AT12">
    <cfRule type="expression" dxfId="11399" priority="11966">
      <formula>FM12&lt;&gt;""</formula>
    </cfRule>
    <cfRule type="expression" dxfId="11398" priority="12192">
      <formula>AND(AP12&lt;&gt;"",OR(AQ12:BD12&lt;&gt;""))</formula>
    </cfRule>
    <cfRule type="expression" dxfId="11397" priority="12193">
      <formula>AND(AP12="",AND(AQ12:BD12=""))</formula>
    </cfRule>
  </conditionalFormatting>
  <conditionalFormatting sqref="AU12">
    <cfRule type="expression" dxfId="11396" priority="11965">
      <formula>FM12&lt;&gt;""</formula>
    </cfRule>
    <cfRule type="expression" dxfId="11395" priority="12190">
      <formula>AND(AP12&lt;&gt;"",OR(AQ12:BD12&lt;&gt;""))</formula>
    </cfRule>
    <cfRule type="expression" dxfId="11394" priority="12191">
      <formula>AND(AP12="",AND(AQ12:BD12=""))</formula>
    </cfRule>
  </conditionalFormatting>
  <conditionalFormatting sqref="AV12">
    <cfRule type="expression" dxfId="11393" priority="11964">
      <formula>FM12&lt;&gt;""</formula>
    </cfRule>
    <cfRule type="expression" dxfId="11392" priority="12188">
      <formula>AND(AP12&lt;&gt;"",OR(AQ12:BD12&lt;&gt;""))</formula>
    </cfRule>
    <cfRule type="expression" dxfId="11391" priority="12189">
      <formula>AND(AP12="",AND(AQ12:BD12=""))</formula>
    </cfRule>
  </conditionalFormatting>
  <conditionalFormatting sqref="AW12">
    <cfRule type="expression" dxfId="11390" priority="11963">
      <formula>FM12&lt;&gt;""</formula>
    </cfRule>
    <cfRule type="expression" dxfId="11389" priority="12186">
      <formula>AND(AP12&lt;&gt;"",OR(AQ12:BD12&lt;&gt;""))</formula>
    </cfRule>
    <cfRule type="expression" dxfId="11388" priority="12187">
      <formula>AND(AP12="",AND(AQ12:BD12=""))</formula>
    </cfRule>
  </conditionalFormatting>
  <conditionalFormatting sqref="AX12">
    <cfRule type="expression" dxfId="11387" priority="11962">
      <formula>FM12&lt;&gt;""</formula>
    </cfRule>
    <cfRule type="expression" dxfId="11386" priority="12184">
      <formula>AND(AP12&lt;&gt;"",OR(AQ12:BD12&lt;&gt;""))</formula>
    </cfRule>
    <cfRule type="expression" dxfId="11385" priority="12185">
      <formula>AND(AP12="",AND(AQ12:BD12=""))</formula>
    </cfRule>
  </conditionalFormatting>
  <conditionalFormatting sqref="AY12">
    <cfRule type="expression" dxfId="11384" priority="11961">
      <formula>FM12&lt;&gt;""</formula>
    </cfRule>
    <cfRule type="expression" dxfId="11383" priority="12182">
      <formula>AND(AP12&lt;&gt;"",OR(AQ12:BD12&lt;&gt;""))</formula>
    </cfRule>
    <cfRule type="expression" dxfId="11382" priority="12183">
      <formula>AND(AP12="",AND(AQ12:BD12=""))</formula>
    </cfRule>
  </conditionalFormatting>
  <conditionalFormatting sqref="AZ12">
    <cfRule type="expression" dxfId="11381" priority="11960">
      <formula>FM12&lt;&gt;""</formula>
    </cfRule>
    <cfRule type="expression" dxfId="11380" priority="12180">
      <formula>AND(AP12&lt;&gt;"",OR(AQ12:BD12&lt;&gt;""))</formula>
    </cfRule>
    <cfRule type="expression" dxfId="11379" priority="12181">
      <formula>AND(AP12="",AND(AQ12:BD12=""))</formula>
    </cfRule>
  </conditionalFormatting>
  <conditionalFormatting sqref="BA12">
    <cfRule type="expression" dxfId="11378" priority="11959">
      <formula>FM12&lt;&gt;""</formula>
    </cfRule>
    <cfRule type="expression" dxfId="11377" priority="12178">
      <formula>AND(AP12&lt;&gt;"",OR(AQ12:BD12&lt;&gt;""))</formula>
    </cfRule>
    <cfRule type="expression" dxfId="11376" priority="12179">
      <formula>AND(AP12="",AND(AQ12:BD12=""))</formula>
    </cfRule>
  </conditionalFormatting>
  <conditionalFormatting sqref="BB12">
    <cfRule type="expression" dxfId="11375" priority="11958">
      <formula>FM12&lt;&gt;""</formula>
    </cfRule>
    <cfRule type="expression" dxfId="11374" priority="12176">
      <formula>AND(AP12&lt;&gt;"",OR(AQ12:BD12&lt;&gt;""))</formula>
    </cfRule>
    <cfRule type="expression" dxfId="11373" priority="12177">
      <formula>AND(AP12="",AND(AQ12:BD12=""))</formula>
    </cfRule>
  </conditionalFormatting>
  <conditionalFormatting sqref="BC12">
    <cfRule type="expression" dxfId="11372" priority="11957">
      <formula>FM12&lt;&gt;""</formula>
    </cfRule>
    <cfRule type="expression" dxfId="11371" priority="12174">
      <formula>AND(AP12&lt;&gt;"",OR(AQ12:BD12&lt;&gt;""))</formula>
    </cfRule>
    <cfRule type="expression" dxfId="11370" priority="12175">
      <formula>AND(AP12="",AND(AQ12:BD12=""))</formula>
    </cfRule>
  </conditionalFormatting>
  <conditionalFormatting sqref="BD12">
    <cfRule type="expression" dxfId="11369" priority="11956">
      <formula>FM12&lt;&gt;""</formula>
    </cfRule>
    <cfRule type="expression" dxfId="11368" priority="12172">
      <formula>AND(AP12&lt;&gt;"",OR(AQ12:BD12&lt;&gt;""))</formula>
    </cfRule>
    <cfRule type="expression" dxfId="11367" priority="12173">
      <formula>AND(AP12="",AND(AQ12:BD12=""))</formula>
    </cfRule>
  </conditionalFormatting>
  <conditionalFormatting sqref="BG12">
    <cfRule type="expression" dxfId="11366" priority="12013">
      <formula>AND(BE12="独居",BG12&gt;=1)</formula>
    </cfRule>
    <cfRule type="expression" dxfId="11365" priority="12170">
      <formula>AND(BE12="同居",AND(BN12="",BG12&lt;&gt;COUNTA(BI12:BM12)))</formula>
    </cfRule>
    <cfRule type="expression" dxfId="11364" priority="12171">
      <formula>AND(BE12="同居",OR(BG12="",BG12=0))</formula>
    </cfRule>
  </conditionalFormatting>
  <conditionalFormatting sqref="BH12">
    <cfRule type="expression" dxfId="11363" priority="12168">
      <formula>AND(BE12="独居",BH12&gt;=1)</formula>
    </cfRule>
    <cfRule type="expression" dxfId="11362" priority="12169">
      <formula>AND(BE12="同居",OR(BH12="",BH12&gt;BG12))</formula>
    </cfRule>
  </conditionalFormatting>
  <conditionalFormatting sqref="BI12">
    <cfRule type="expression" dxfId="11361" priority="12161">
      <formula>AND(BE12="独居",OR(BI12:BN12&lt;&gt;""))</formula>
    </cfRule>
    <cfRule type="expression" dxfId="11360" priority="12167">
      <formula>AND(BE12="同居",AND(BN12="",BG12&lt;&gt;COUNTA(BI12:BM12)))</formula>
    </cfRule>
  </conditionalFormatting>
  <conditionalFormatting sqref="BJ12">
    <cfRule type="expression" dxfId="11359" priority="12160">
      <formula>AND(BE12="独居",OR(BI12:BN12&lt;&gt;""))</formula>
    </cfRule>
    <cfRule type="expression" dxfId="11358" priority="12166">
      <formula>AND(BE12="同居",AND(BN12="",BG12&lt;&gt;COUNTA(BI12:BM12)))</formula>
    </cfRule>
  </conditionalFormatting>
  <conditionalFormatting sqref="BK12">
    <cfRule type="expression" dxfId="11357" priority="12159">
      <formula>AND(BE12="独居",OR(BI12:BN12&lt;&gt;""))</formula>
    </cfRule>
    <cfRule type="expression" dxfId="11356" priority="12165">
      <formula>AND(BE12="同居",AND(BN12="",BG12&lt;&gt;COUNTA(BI12:BM12)))</formula>
    </cfRule>
  </conditionalFormatting>
  <conditionalFormatting sqref="BL12">
    <cfRule type="expression" dxfId="11355" priority="12158">
      <formula>AND(BE12="独居",OR(BI12:BN12&lt;&gt;""))</formula>
    </cfRule>
    <cfRule type="expression" dxfId="11354" priority="12164">
      <formula>AND(BE12="同居",AND(BN12="",BG12&lt;&gt;COUNTA(BI12:BM12)))</formula>
    </cfRule>
  </conditionalFormatting>
  <conditionalFormatting sqref="BM12">
    <cfRule type="expression" dxfId="11353" priority="12157">
      <formula>AND(BE12="独居",OR(BI12:BN12&lt;&gt;""))</formula>
    </cfRule>
    <cfRule type="expression" dxfId="11352" priority="12163">
      <formula>AND(BE12="同居",AND(BN12="",BG12&lt;&gt;COUNTA(BI12:BM12)))</formula>
    </cfRule>
  </conditionalFormatting>
  <conditionalFormatting sqref="BN12">
    <cfRule type="expression" dxfId="11351" priority="12156">
      <formula>AND(BE12="独居",OR(BI12:BN12&lt;&gt;""))</formula>
    </cfRule>
    <cfRule type="expression" dxfId="11350" priority="12162">
      <formula>AND(BE12="同居",AND(BN12="",BG12&lt;&gt;COUNTA(BI12:BM12)))</formula>
    </cfRule>
  </conditionalFormatting>
  <conditionalFormatting sqref="CG12">
    <cfRule type="expression" dxfId="11349" priority="11943">
      <formula>FM12&lt;&gt;""</formula>
    </cfRule>
    <cfRule type="expression" dxfId="11348" priority="12155">
      <formula>CG12=""</formula>
    </cfRule>
  </conditionalFormatting>
  <conditionalFormatting sqref="CH12">
    <cfRule type="expression" dxfId="11347" priority="11942">
      <formula>FM12&lt;&gt;""</formula>
    </cfRule>
    <cfRule type="expression" dxfId="11346" priority="12154">
      <formula>CH12=""</formula>
    </cfRule>
  </conditionalFormatting>
  <conditionalFormatting sqref="CI12">
    <cfRule type="expression" dxfId="11345" priority="11941">
      <formula>FM12&lt;&gt;""</formula>
    </cfRule>
    <cfRule type="expression" dxfId="11344" priority="12153">
      <formula>CI12=""</formula>
    </cfRule>
  </conditionalFormatting>
  <conditionalFormatting sqref="CJ12">
    <cfRule type="expression" dxfId="11343" priority="11940">
      <formula>FM12&lt;&gt;""</formula>
    </cfRule>
    <cfRule type="expression" dxfId="11342" priority="12152">
      <formula>CJ12=""</formula>
    </cfRule>
  </conditionalFormatting>
  <conditionalFormatting sqref="CK12">
    <cfRule type="expression" dxfId="11341" priority="11939">
      <formula>FM12&lt;&gt;""</formula>
    </cfRule>
    <cfRule type="expression" dxfId="11340" priority="12151">
      <formula>CK12=""</formula>
    </cfRule>
  </conditionalFormatting>
  <conditionalFormatting sqref="CL12">
    <cfRule type="expression" dxfId="11339" priority="11938">
      <formula>FM12&lt;&gt;""</formula>
    </cfRule>
    <cfRule type="expression" dxfId="11338" priority="12150">
      <formula>CL12=""</formula>
    </cfRule>
  </conditionalFormatting>
  <conditionalFormatting sqref="CM12">
    <cfRule type="expression" dxfId="11337" priority="11937">
      <formula>FM12&lt;&gt;""</formula>
    </cfRule>
    <cfRule type="expression" dxfId="11336" priority="12149">
      <formula>CM12=""</formula>
    </cfRule>
  </conditionalFormatting>
  <conditionalFormatting sqref="CN12">
    <cfRule type="expression" dxfId="11335" priority="11936">
      <formula>FM12&lt;&gt;""</formula>
    </cfRule>
    <cfRule type="expression" dxfId="11334" priority="12148">
      <formula>CN12=""</formula>
    </cfRule>
  </conditionalFormatting>
  <conditionalFormatting sqref="CO12">
    <cfRule type="expression" dxfId="11333" priority="12012">
      <formula>AND(CN12=0,CO12&lt;&gt;"")</formula>
    </cfRule>
    <cfRule type="expression" dxfId="11332" priority="12147">
      <formula>AND(CN12&gt;0,CO12="")</formula>
    </cfRule>
  </conditionalFormatting>
  <conditionalFormatting sqref="CP12">
    <cfRule type="expression" dxfId="11331" priority="11935">
      <formula>FM12&lt;&gt;""</formula>
    </cfRule>
    <cfRule type="expression" dxfId="11330" priority="12145">
      <formula>AND(CP12&lt;&gt;"",OR(CQ12:CT12&lt;&gt;""))</formula>
    </cfRule>
    <cfRule type="expression" dxfId="11329" priority="12146">
      <formula>AND(CP12="",AND(CQ12:CT12=""))</formula>
    </cfRule>
  </conditionalFormatting>
  <conditionalFormatting sqref="CQ12">
    <cfRule type="expression" dxfId="11328" priority="11934">
      <formula>FM12&lt;&gt;""</formula>
    </cfRule>
    <cfRule type="expression" dxfId="11327" priority="12143">
      <formula>AND(CP12&lt;&gt;"",OR(CQ12:CT12&lt;&gt;""))</formula>
    </cfRule>
    <cfRule type="expression" dxfId="11326" priority="12144">
      <formula>AND(CP12="",AND(CQ12:CT12=""))</formula>
    </cfRule>
  </conditionalFormatting>
  <conditionalFormatting sqref="CR12">
    <cfRule type="expression" dxfId="11325" priority="11933">
      <formula>FM12&lt;&gt;""</formula>
    </cfRule>
    <cfRule type="expression" dxfId="11324" priority="12141">
      <formula>AND(CP12&lt;&gt;"",OR(CQ12:CT12&lt;&gt;""))</formula>
    </cfRule>
    <cfRule type="expression" dxfId="11323" priority="12142">
      <formula>AND(CP12="",AND(CQ12:CT12=""))</formula>
    </cfRule>
  </conditionalFormatting>
  <conditionalFormatting sqref="CS12">
    <cfRule type="expression" dxfId="11322" priority="11932">
      <formula>FM12&lt;&gt;""</formula>
    </cfRule>
    <cfRule type="expression" dxfId="11321" priority="12139">
      <formula>AND(CP12&lt;&gt;"",OR(CQ12:CT12&lt;&gt;""))</formula>
    </cfRule>
    <cfRule type="expression" dxfId="11320" priority="12140">
      <formula>AND(CP12="",AND(CQ12:CT12=""))</formula>
    </cfRule>
  </conditionalFormatting>
  <conditionalFormatting sqref="CT12">
    <cfRule type="expression" dxfId="11319" priority="11931">
      <formula>FM12&lt;&gt;""</formula>
    </cfRule>
    <cfRule type="expression" dxfId="11318" priority="12137">
      <formula>AND(CP12&lt;&gt;"",OR(CQ12:CT12&lt;&gt;""))</formula>
    </cfRule>
    <cfRule type="expression" dxfId="11317" priority="12138">
      <formula>AND(CP12="",AND(CQ12:CT12=""))</formula>
    </cfRule>
  </conditionalFormatting>
  <conditionalFormatting sqref="CU12">
    <cfRule type="expression" dxfId="11316" priority="11930">
      <formula>FM12&lt;&gt;""</formula>
    </cfRule>
    <cfRule type="expression" dxfId="11315" priority="12136">
      <formula>CU12=""</formula>
    </cfRule>
  </conditionalFormatting>
  <conditionalFormatting sqref="CV12">
    <cfRule type="expression" dxfId="11314" priority="11929">
      <formula>FM12&lt;&gt;""</formula>
    </cfRule>
    <cfRule type="expression" dxfId="11313" priority="12135">
      <formula>CV12=""</formula>
    </cfRule>
  </conditionalFormatting>
  <conditionalFormatting sqref="CW12">
    <cfRule type="expression" dxfId="11312" priority="11928">
      <formula>FM12&lt;&gt;""</formula>
    </cfRule>
    <cfRule type="expression" dxfId="11311" priority="12133">
      <formula>AND(CW12&lt;&gt;"",OR(CX12:DI12&lt;&gt;""))</formula>
    </cfRule>
    <cfRule type="expression" dxfId="11310" priority="12134">
      <formula>AND(CW12="",AND(CX12:DI12=""))</formula>
    </cfRule>
  </conditionalFormatting>
  <conditionalFormatting sqref="CX12">
    <cfRule type="expression" dxfId="11309" priority="11927">
      <formula>FM12&lt;&gt;""</formula>
    </cfRule>
    <cfRule type="expression" dxfId="11308" priority="12107">
      <formula>AND(CY12&lt;&gt;"",CX12="")</formula>
    </cfRule>
    <cfRule type="expression" dxfId="11307" priority="12131">
      <formula>AND(CW12&lt;&gt;"",OR(CX12:DI12&lt;&gt;""))</formula>
    </cfRule>
    <cfRule type="expression" dxfId="11306" priority="12132">
      <formula>AND(CW12="",AND(CX12:DI12=""))</formula>
    </cfRule>
  </conditionalFormatting>
  <conditionalFormatting sqref="CY12">
    <cfRule type="expression" dxfId="11305" priority="11926">
      <formula>FM12&lt;&gt;""</formula>
    </cfRule>
    <cfRule type="expression" dxfId="11304" priority="12108">
      <formula>AND(CX12&lt;&gt;"",CY12="")</formula>
    </cfRule>
    <cfRule type="expression" dxfId="11303" priority="12129">
      <formula>AND(CW12&lt;&gt;"",OR(CX12:DI12&lt;&gt;""))</formula>
    </cfRule>
    <cfRule type="expression" dxfId="11302" priority="12130">
      <formula>AND(CW12="",AND(CX12:DI12=""))</formula>
    </cfRule>
  </conditionalFormatting>
  <conditionalFormatting sqref="CZ12">
    <cfRule type="expression" dxfId="11301" priority="11925">
      <formula>FM12&lt;&gt;""</formula>
    </cfRule>
    <cfRule type="expression" dxfId="11300" priority="12127">
      <formula>AND(CW12&lt;&gt;"",OR(CX12:DI12&lt;&gt;""))</formula>
    </cfRule>
    <cfRule type="expression" dxfId="11299" priority="12128">
      <formula>AND(CW12="",AND(CX12:DI12=""))</formula>
    </cfRule>
  </conditionalFormatting>
  <conditionalFormatting sqref="DA12">
    <cfRule type="expression" dxfId="11298" priority="11924">
      <formula>FM12&lt;&gt;""</formula>
    </cfRule>
    <cfRule type="expression" dxfId="11297" priority="12105">
      <formula>AND(DB12&lt;&gt;"",DA12="")</formula>
    </cfRule>
    <cfRule type="expression" dxfId="11296" priority="12125">
      <formula>AND(CW12&lt;&gt;"",OR(CX12:DI12&lt;&gt;""))</formula>
    </cfRule>
    <cfRule type="expression" dxfId="11295" priority="12126">
      <formula>AND(CW12="",AND(CX12:DI12=""))</formula>
    </cfRule>
  </conditionalFormatting>
  <conditionalFormatting sqref="DB12">
    <cfRule type="expression" dxfId="11294" priority="11923">
      <formula>FM12&lt;&gt;""</formula>
    </cfRule>
    <cfRule type="expression" dxfId="11293" priority="12106">
      <formula>AND(DA12&lt;&gt;"",DB12="")</formula>
    </cfRule>
    <cfRule type="expression" dxfId="11292" priority="12123">
      <formula>AND(CW12&lt;&gt;"",OR(CX12:DI12&lt;&gt;""))</formula>
    </cfRule>
    <cfRule type="expression" dxfId="11291" priority="12124">
      <formula>AND(CW12="",AND(CX12:DI12=""))</formula>
    </cfRule>
  </conditionalFormatting>
  <conditionalFormatting sqref="DC12">
    <cfRule type="expression" dxfId="11290" priority="11922">
      <formula>FM12&lt;&gt;""</formula>
    </cfRule>
    <cfRule type="expression" dxfId="11289" priority="12121">
      <formula>AND(CW12&lt;&gt;"",OR(CX12:DI12&lt;&gt;""))</formula>
    </cfRule>
    <cfRule type="expression" dxfId="11288" priority="12122">
      <formula>AND(CW12="",AND(CX12:DI12=""))</formula>
    </cfRule>
  </conditionalFormatting>
  <conditionalFormatting sqref="DD12">
    <cfRule type="expression" dxfId="11287" priority="11921">
      <formula>FM12&lt;&gt;""</formula>
    </cfRule>
    <cfRule type="expression" dxfId="11286" priority="12119">
      <formula>AND(CW12&lt;&gt;"",OR(CX12:DI12&lt;&gt;""))</formula>
    </cfRule>
    <cfRule type="expression" dxfId="11285" priority="12120">
      <formula>AND(CW12="",AND(CX12:DI12=""))</formula>
    </cfRule>
  </conditionalFormatting>
  <conditionalFormatting sqref="DE12">
    <cfRule type="expression" dxfId="11284" priority="11920">
      <formula>FM12&lt;&gt;""</formula>
    </cfRule>
    <cfRule type="expression" dxfId="11283" priority="12117">
      <formula>AND(CW12&lt;&gt;"",OR(CX12:DI12&lt;&gt;""))</formula>
    </cfRule>
    <cfRule type="expression" dxfId="11282" priority="12118">
      <formula>AND(CW12="",AND(CX12:DI12=""))</formula>
    </cfRule>
  </conditionalFormatting>
  <conditionalFormatting sqref="DF12">
    <cfRule type="expression" dxfId="11281" priority="11919">
      <formula>FM12&lt;&gt;""</formula>
    </cfRule>
    <cfRule type="expression" dxfId="11280" priority="12101">
      <formula>AND(DG12&lt;&gt;"",DF12="")</formula>
    </cfRule>
    <cfRule type="expression" dxfId="11279" priority="12115">
      <formula>AND(CW12&lt;&gt;"",OR(CX12:DI12&lt;&gt;""))</formula>
    </cfRule>
    <cfRule type="expression" dxfId="11278" priority="12116">
      <formula>AND(CW12="",AND(CX12:DI12=""))</formula>
    </cfRule>
  </conditionalFormatting>
  <conditionalFormatting sqref="DG12">
    <cfRule type="expression" dxfId="11277" priority="11918">
      <formula>FM12&lt;&gt;""</formula>
    </cfRule>
    <cfRule type="expression" dxfId="11276" priority="12102">
      <formula>AND(DF12&lt;&gt;"",DG12="")</formula>
    </cfRule>
    <cfRule type="expression" dxfId="11275" priority="12113">
      <formula>AND(CW12&lt;&gt;"",OR(CX12:DI12&lt;&gt;""))</formula>
    </cfRule>
    <cfRule type="expression" dxfId="11274" priority="12114">
      <formula>AND(CW12="",AND(CX12:DI12=""))</formula>
    </cfRule>
  </conditionalFormatting>
  <conditionalFormatting sqref="DH12">
    <cfRule type="expression" dxfId="11273" priority="11917">
      <formula>FM12&lt;&gt;""</formula>
    </cfRule>
    <cfRule type="expression" dxfId="11272" priority="12111">
      <formula>AND(CW12&lt;&gt;"",OR(CX12:DI12&lt;&gt;""))</formula>
    </cfRule>
    <cfRule type="expression" dxfId="11271" priority="12112">
      <formula>AND(CW12="",AND(CX12:DI12=""))</formula>
    </cfRule>
  </conditionalFormatting>
  <conditionalFormatting sqref="DI12">
    <cfRule type="expression" dxfId="11270" priority="11916">
      <formula>FM12&lt;&gt;""</formula>
    </cfRule>
    <cfRule type="expression" dxfId="11269" priority="12109">
      <formula>AND(CW12&lt;&gt;"",OR(CX12:DI12&lt;&gt;""))</formula>
    </cfRule>
    <cfRule type="expression" dxfId="11268" priority="12110">
      <formula>AND(CW12="",AND(CX12:DI12=""))</formula>
    </cfRule>
  </conditionalFormatting>
  <conditionalFormatting sqref="DJ12">
    <cfRule type="expression" dxfId="11267" priority="11915">
      <formula>FM12&lt;&gt;""</formula>
    </cfRule>
    <cfRule type="expression" dxfId="11266" priority="12104">
      <formula>DJ12=""</formula>
    </cfRule>
  </conditionalFormatting>
  <conditionalFormatting sqref="DK12">
    <cfRule type="expression" dxfId="11265" priority="11914">
      <formula>FM12&lt;&gt;""</formula>
    </cfRule>
    <cfRule type="expression" dxfId="11264" priority="12103">
      <formula>AND(DJ12&lt;&gt;"自立",DK12="")</formula>
    </cfRule>
  </conditionalFormatting>
  <conditionalFormatting sqref="DL12">
    <cfRule type="expression" dxfId="11263" priority="11913">
      <formula>FM12&lt;&gt;""</formula>
    </cfRule>
    <cfRule type="expression" dxfId="11262" priority="12100">
      <formula>DL12=""</formula>
    </cfRule>
  </conditionalFormatting>
  <conditionalFormatting sqref="DM12">
    <cfRule type="expression" dxfId="11261" priority="12098">
      <formula>AND(DL12&lt;&gt;"アレルギー食",DM12&lt;&gt;"")</formula>
    </cfRule>
    <cfRule type="expression" dxfId="11260" priority="12099">
      <formula>AND(DL12="アレルギー食",DM12="")</formula>
    </cfRule>
  </conditionalFormatting>
  <conditionalFormatting sqref="DN12">
    <cfRule type="expression" dxfId="11259" priority="11912">
      <formula>FM12&lt;&gt;""</formula>
    </cfRule>
    <cfRule type="expression" dxfId="11258" priority="12097">
      <formula>DN12=""</formula>
    </cfRule>
  </conditionalFormatting>
  <conditionalFormatting sqref="DO12">
    <cfRule type="expression" dxfId="11257" priority="11911">
      <formula>FM12&lt;&gt;""</formula>
    </cfRule>
    <cfRule type="expression" dxfId="11256" priority="12091">
      <formula>AND(DO12&lt;&gt;"",DN12="")</formula>
    </cfRule>
    <cfRule type="expression" dxfId="11255" priority="12095">
      <formula>AND(DN12&lt;&gt;"自立",DO12="")</formula>
    </cfRule>
    <cfRule type="expression" dxfId="11254" priority="12096">
      <formula>AND(DN12="自立",DO12&lt;&gt;"")</formula>
    </cfRule>
  </conditionalFormatting>
  <conditionalFormatting sqref="DP12">
    <cfRule type="expression" dxfId="11253" priority="11910">
      <formula>FM12&lt;&gt;""</formula>
    </cfRule>
    <cfRule type="expression" dxfId="11252" priority="12094">
      <formula>DP12=""</formula>
    </cfRule>
  </conditionalFormatting>
  <conditionalFormatting sqref="DQ12">
    <cfRule type="expression" dxfId="11251" priority="11909">
      <formula>FM12&lt;&gt;""</formula>
    </cfRule>
    <cfRule type="expression" dxfId="11250" priority="12090">
      <formula>AND(DQ12&lt;&gt;"",DP12="")</formula>
    </cfRule>
    <cfRule type="expression" dxfId="11249" priority="12092">
      <formula>AND(DP12&lt;&gt;"自立",DQ12="")</formula>
    </cfRule>
    <cfRule type="expression" dxfId="11248" priority="12093">
      <formula>AND(DP12="自立",DQ12&lt;&gt;"")</formula>
    </cfRule>
  </conditionalFormatting>
  <conditionalFormatting sqref="DR12">
    <cfRule type="expression" dxfId="11247" priority="11908">
      <formula>FM12&lt;&gt;""</formula>
    </cfRule>
    <cfRule type="expression" dxfId="11246" priority="12089">
      <formula>DR12=""</formula>
    </cfRule>
  </conditionalFormatting>
  <conditionalFormatting sqref="DS12">
    <cfRule type="expression" dxfId="11245" priority="11907">
      <formula>FM12&lt;&gt;""</formula>
    </cfRule>
    <cfRule type="expression" dxfId="11244" priority="12086">
      <formula>AND(DS12&lt;&gt;"",DR12="")</formula>
    </cfRule>
    <cfRule type="expression" dxfId="11243" priority="12087">
      <formula>AND(DR12&lt;&gt;"自立",DS12="")</formula>
    </cfRule>
    <cfRule type="expression" dxfId="11242" priority="12088">
      <formula>AND(DR12="自立",DS12&lt;&gt;"")</formula>
    </cfRule>
  </conditionalFormatting>
  <conditionalFormatting sqref="DT12">
    <cfRule type="expression" dxfId="11241" priority="11906">
      <formula>FM12&lt;&gt;""</formula>
    </cfRule>
    <cfRule type="expression" dxfId="11240" priority="12085">
      <formula>DT12=""</formula>
    </cfRule>
  </conditionalFormatting>
  <conditionalFormatting sqref="DV12">
    <cfRule type="expression" dxfId="11239" priority="11904">
      <formula>FM12&lt;&gt;""</formula>
    </cfRule>
    <cfRule type="expression" dxfId="11238" priority="12084">
      <formula>DV12=""</formula>
    </cfRule>
  </conditionalFormatting>
  <conditionalFormatting sqref="EA12">
    <cfRule type="expression" dxfId="11237" priority="11902">
      <formula>FM12&lt;&gt;""</formula>
    </cfRule>
    <cfRule type="expression" dxfId="11236" priority="12034">
      <formula>AND(EB12&lt;&gt;"",EA12&lt;&gt;"その他")</formula>
    </cfRule>
    <cfRule type="expression" dxfId="11235" priority="12083">
      <formula>EA12=""</formula>
    </cfRule>
  </conditionalFormatting>
  <conditionalFormatting sqref="EB12">
    <cfRule type="expression" dxfId="11234" priority="12081">
      <formula>AND(EA12&lt;&gt;"その他",EB12&lt;&gt;"")</formula>
    </cfRule>
    <cfRule type="expression" dxfId="11233" priority="12082">
      <formula>AND(EA12="その他",EB12="")</formula>
    </cfRule>
  </conditionalFormatting>
  <conditionalFormatting sqref="EC12">
    <cfRule type="expression" dxfId="11232" priority="11901">
      <formula>FM12&lt;&gt;""</formula>
    </cfRule>
    <cfRule type="expression" dxfId="11231" priority="12080">
      <formula>AND(EC12:EI12="")</formula>
    </cfRule>
  </conditionalFormatting>
  <conditionalFormatting sqref="ED12">
    <cfRule type="expression" dxfId="11230" priority="11900">
      <formula>FM12&lt;&gt;""</formula>
    </cfRule>
    <cfRule type="expression" dxfId="11229" priority="12079">
      <formula>AND(EC12:EI12="")</formula>
    </cfRule>
  </conditionalFormatting>
  <conditionalFormatting sqref="EE12">
    <cfRule type="expression" dxfId="11228" priority="11899">
      <formula>FM12&lt;&gt;""</formula>
    </cfRule>
    <cfRule type="expression" dxfId="11227" priority="12078">
      <formula>AND(EC12:EI12="")</formula>
    </cfRule>
  </conditionalFormatting>
  <conditionalFormatting sqref="EF12">
    <cfRule type="expression" dxfId="11226" priority="11898">
      <formula>FM12&lt;&gt;""</formula>
    </cfRule>
    <cfRule type="expression" dxfId="11225" priority="12077">
      <formula>AND(EC12:EI12="")</formula>
    </cfRule>
  </conditionalFormatting>
  <conditionalFormatting sqref="EG12">
    <cfRule type="expression" dxfId="11224" priority="11897">
      <formula>FM12&lt;&gt;""</formula>
    </cfRule>
    <cfRule type="expression" dxfId="11223" priority="12076">
      <formula>AND(EC12:EI12="")</formula>
    </cfRule>
  </conditionalFormatting>
  <conditionalFormatting sqref="EH12">
    <cfRule type="expression" dxfId="11222" priority="11896">
      <formula>FM12&lt;&gt;""</formula>
    </cfRule>
    <cfRule type="expression" dxfId="11221" priority="12075">
      <formula>AND(EC12:EI12="")</formula>
    </cfRule>
  </conditionalFormatting>
  <conditionalFormatting sqref="EI12">
    <cfRule type="expression" dxfId="11220" priority="11895">
      <formula>FM12&lt;&gt;""</formula>
    </cfRule>
    <cfRule type="expression" dxfId="11219" priority="12074">
      <formula>AND(EC12:EI12="")</formula>
    </cfRule>
  </conditionalFormatting>
  <conditionalFormatting sqref="EL12">
    <cfRule type="expression" dxfId="11218" priority="11894">
      <formula>FM12&lt;&gt;""</formula>
    </cfRule>
    <cfRule type="expression" dxfId="11217" priority="12072">
      <formula>AND(EK12&lt;&gt;"",EL12&lt;&gt;"")</formula>
    </cfRule>
    <cfRule type="expression" dxfId="11216" priority="12073">
      <formula>AND(EK12="",EL12="")</formula>
    </cfRule>
  </conditionalFormatting>
  <conditionalFormatting sqref="EM12">
    <cfRule type="expression" dxfId="11215" priority="11893">
      <formula>FM12&lt;&gt;""</formula>
    </cfRule>
    <cfRule type="expression" dxfId="11214" priority="12070">
      <formula>AND(EK12&lt;&gt;"",EM12&lt;&gt;"")</formula>
    </cfRule>
    <cfRule type="expression" dxfId="11213" priority="12071">
      <formula>AND(EK12="",EM12="")</formula>
    </cfRule>
  </conditionalFormatting>
  <conditionalFormatting sqref="EN12">
    <cfRule type="expression" dxfId="11212" priority="11892">
      <formula>FM12&lt;&gt;""</formula>
    </cfRule>
    <cfRule type="expression" dxfId="11211" priority="12068">
      <formula>AND(EK12&lt;&gt;"",EN12&lt;&gt;"")</formula>
    </cfRule>
    <cfRule type="expression" dxfId="11210" priority="12069">
      <formula>AND(EK12="",EN12="")</formula>
    </cfRule>
  </conditionalFormatting>
  <conditionalFormatting sqref="EP12">
    <cfRule type="expression" dxfId="11209" priority="12062">
      <formula>AND(EK12&lt;&gt;"",EP12&lt;&gt;"")</formula>
    </cfRule>
    <cfRule type="expression" dxfId="11208" priority="12066">
      <formula>AND(EP12&lt;&gt;"",EO12="")</formula>
    </cfRule>
    <cfRule type="expression" dxfId="11207" priority="12067">
      <formula>AND(EO12&lt;&gt;"",EP12="")</formula>
    </cfRule>
  </conditionalFormatting>
  <conditionalFormatting sqref="EQ12">
    <cfRule type="expression" dxfId="11206" priority="12061">
      <formula>AND(EK12&lt;&gt;"",EQ12&lt;&gt;"")</formula>
    </cfRule>
    <cfRule type="expression" dxfId="11205" priority="12064">
      <formula>AND(EQ12&lt;&gt;"",EO12="")</formula>
    </cfRule>
    <cfRule type="expression" dxfId="11204" priority="12065">
      <formula>AND(EO12&lt;&gt;"",EQ12="")</formula>
    </cfRule>
  </conditionalFormatting>
  <conditionalFormatting sqref="EO12">
    <cfRule type="expression" dxfId="11203" priority="12063">
      <formula>AND(EK12&lt;&gt;"",EO12&lt;&gt;"")</formula>
    </cfRule>
  </conditionalFormatting>
  <conditionalFormatting sqref="ES12">
    <cfRule type="expression" dxfId="11202" priority="11891">
      <formula>FM12&lt;&gt;""</formula>
    </cfRule>
    <cfRule type="expression" dxfId="11201" priority="12059">
      <formula>AND(ER12&lt;&gt;"",ES12&lt;&gt;"")</formula>
    </cfRule>
    <cfRule type="expression" dxfId="11200" priority="12060">
      <formula>AND(ER12="",ES12="")</formula>
    </cfRule>
  </conditionalFormatting>
  <conditionalFormatting sqref="ET12">
    <cfRule type="expression" dxfId="11199" priority="11890">
      <formula>FM12&lt;&gt;""</formula>
    </cfRule>
    <cfRule type="expression" dxfId="11198" priority="12057">
      <formula>AND(ER12&lt;&gt;"",ET12&lt;&gt;"")</formula>
    </cfRule>
    <cfRule type="expression" dxfId="11197" priority="12058">
      <formula>AND(ER12="",ET12="")</formula>
    </cfRule>
  </conditionalFormatting>
  <conditionalFormatting sqref="EU12">
    <cfRule type="expression" dxfId="11196" priority="11889">
      <formula>FM12&lt;&gt;""</formula>
    </cfRule>
    <cfRule type="expression" dxfId="11195" priority="12055">
      <formula>AND(ER12&lt;&gt;"",EU12&lt;&gt;"")</formula>
    </cfRule>
    <cfRule type="expression" dxfId="11194" priority="12056">
      <formula>AND(ER12="",EU12="")</formula>
    </cfRule>
  </conditionalFormatting>
  <conditionalFormatting sqref="EW12">
    <cfRule type="expression" dxfId="11193" priority="12049">
      <formula>AND(ER12&lt;&gt;"",EW12&lt;&gt;"")</formula>
    </cfRule>
    <cfRule type="expression" dxfId="11192" priority="12053">
      <formula>AND(EW12&lt;&gt;"",EV12="")</formula>
    </cfRule>
    <cfRule type="expression" dxfId="11191" priority="12054">
      <formula>AND(EV12&lt;&gt;"",EW12="")</formula>
    </cfRule>
  </conditionalFormatting>
  <conditionalFormatting sqref="EX12">
    <cfRule type="expression" dxfId="11190" priority="12048">
      <formula>AND(ER12&lt;&gt;"",EX12&lt;&gt;"")</formula>
    </cfRule>
    <cfRule type="expression" dxfId="11189" priority="12051">
      <formula>AND(EX12&lt;&gt;"",EV12="")</formula>
    </cfRule>
    <cfRule type="expression" dxfId="11188" priority="12052">
      <formula>AND(EV12&lt;&gt;"",EX12="")</formula>
    </cfRule>
  </conditionalFormatting>
  <conditionalFormatting sqref="EV12">
    <cfRule type="expression" dxfId="11187" priority="12050">
      <formula>AND(ER12&lt;&gt;"",EV12&lt;&gt;"")</formula>
    </cfRule>
  </conditionalFormatting>
  <conditionalFormatting sqref="ER12">
    <cfRule type="expression" dxfId="11186" priority="12047">
      <formula>AND(ER12&lt;&gt;"",OR(ES12:EX12&lt;&gt;""))</formula>
    </cfRule>
  </conditionalFormatting>
  <conditionalFormatting sqref="EK12">
    <cfRule type="expression" dxfId="11185" priority="12046">
      <formula>AND(EK12&lt;&gt;"",OR(EL12:EQ12&lt;&gt;""))</formula>
    </cfRule>
  </conditionalFormatting>
  <conditionalFormatting sqref="EY12">
    <cfRule type="expression" dxfId="11184" priority="11888">
      <formula>FM12&lt;&gt;""</formula>
    </cfRule>
    <cfRule type="expression" dxfId="11183" priority="12045">
      <formula>AND(EY12:FD12="")</formula>
    </cfRule>
  </conditionalFormatting>
  <conditionalFormatting sqref="EZ12">
    <cfRule type="expression" dxfId="11182" priority="11887">
      <formula>FM12&lt;&gt;""</formula>
    </cfRule>
    <cfRule type="expression" dxfId="11181" priority="12044">
      <formula>AND(EY12:FD12="")</formula>
    </cfRule>
  </conditionalFormatting>
  <conditionalFormatting sqref="FA12">
    <cfRule type="expression" dxfId="11180" priority="11886">
      <formula>FM12&lt;&gt;""</formula>
    </cfRule>
    <cfRule type="expression" dxfId="11179" priority="12043">
      <formula>AND(EY12:FD12="")</formula>
    </cfRule>
  </conditionalFormatting>
  <conditionalFormatting sqref="FB12">
    <cfRule type="expression" dxfId="11178" priority="11885">
      <formula>FM12&lt;&gt;""</formula>
    </cfRule>
    <cfRule type="expression" dxfId="11177" priority="12042">
      <formula>AND(EY12:FD12="")</formula>
    </cfRule>
  </conditionalFormatting>
  <conditionalFormatting sqref="FD12">
    <cfRule type="expression" dxfId="11176" priority="11883">
      <formula>FM12&lt;&gt;""</formula>
    </cfRule>
    <cfRule type="expression" dxfId="11175" priority="12041">
      <formula>AND(EY12:FD12="")</formula>
    </cfRule>
  </conditionalFormatting>
  <conditionalFormatting sqref="FC12">
    <cfRule type="expression" dxfId="11174" priority="11884">
      <formula>FM12&lt;&gt;""</formula>
    </cfRule>
    <cfRule type="expression" dxfId="11173" priority="12040">
      <formula>AND(EY12:FD12="")</formula>
    </cfRule>
  </conditionalFormatting>
  <conditionalFormatting sqref="FE12">
    <cfRule type="expression" dxfId="11172" priority="11882">
      <formula>FM12&lt;&gt;""</formula>
    </cfRule>
    <cfRule type="expression" dxfId="11171" priority="12039">
      <formula>FE12=""</formula>
    </cfRule>
  </conditionalFormatting>
  <conditionalFormatting sqref="FF12">
    <cfRule type="expression" dxfId="11170" priority="12037">
      <formula>AND(FE12&lt;&gt;"2人以上の体制",FF12&lt;&gt;"")</formula>
    </cfRule>
    <cfRule type="expression" dxfId="11169" priority="12038">
      <formula>AND(FE12="2人以上の体制",FF12="")</formula>
    </cfRule>
  </conditionalFormatting>
  <conditionalFormatting sqref="FG12">
    <cfRule type="expression" dxfId="11168" priority="11881">
      <formula>FM12&lt;&gt;""</formula>
    </cfRule>
    <cfRule type="expression" dxfId="11167" priority="12036">
      <formula>FG12=""</formula>
    </cfRule>
  </conditionalFormatting>
  <conditionalFormatting sqref="FH12">
    <cfRule type="expression" dxfId="11166" priority="11880">
      <formula>FM12&lt;&gt;""</formula>
    </cfRule>
    <cfRule type="expression" dxfId="11165" priority="12035">
      <formula>FH12=""</formula>
    </cfRule>
  </conditionalFormatting>
  <conditionalFormatting sqref="BO12">
    <cfRule type="expression" dxfId="11164" priority="11954">
      <formula>FM12&lt;&gt;""</formula>
    </cfRule>
    <cfRule type="expression" dxfId="11163" priority="12033">
      <formula>BO12=""</formula>
    </cfRule>
  </conditionalFormatting>
  <conditionalFormatting sqref="BP12">
    <cfRule type="expression" dxfId="11162" priority="11953">
      <formula>FM12&lt;&gt;""</formula>
    </cfRule>
    <cfRule type="expression" dxfId="11161" priority="12032">
      <formula>BP12=""</formula>
    </cfRule>
  </conditionalFormatting>
  <conditionalFormatting sqref="BQ12">
    <cfRule type="expression" dxfId="11160" priority="11952">
      <formula>FM12&lt;&gt;""</formula>
    </cfRule>
    <cfRule type="expression" dxfId="11159" priority="12031">
      <formula>BQ12=""</formula>
    </cfRule>
  </conditionalFormatting>
  <conditionalFormatting sqref="BR12">
    <cfRule type="expression" dxfId="11158" priority="11951">
      <formula>FM12&lt;&gt;""</formula>
    </cfRule>
    <cfRule type="expression" dxfId="11157" priority="12020">
      <formula>AND(BR12:BS12="")</formula>
    </cfRule>
  </conditionalFormatting>
  <conditionalFormatting sqref="BS12">
    <cfRule type="expression" dxfId="11156" priority="11950">
      <formula>FM12&lt;&gt;""</formula>
    </cfRule>
    <cfRule type="expression" dxfId="11155" priority="12030">
      <formula>AND(BR12:BS12="")</formula>
    </cfRule>
  </conditionalFormatting>
  <conditionalFormatting sqref="BU12">
    <cfRule type="expression" dxfId="11154" priority="12025">
      <formula>AND(BT12="",BU12&lt;&gt;"")</formula>
    </cfRule>
    <cfRule type="expression" dxfId="11153" priority="12029">
      <formula>AND(BT12&lt;&gt;"",BU12="")</formula>
    </cfRule>
  </conditionalFormatting>
  <conditionalFormatting sqref="BV12">
    <cfRule type="expression" dxfId="11152" priority="12024">
      <formula>AND(BT12="",BV12&lt;&gt;"")</formula>
    </cfRule>
    <cfRule type="expression" dxfId="11151" priority="12028">
      <formula>AND(BT12&lt;&gt;"",BV12="")</formula>
    </cfRule>
  </conditionalFormatting>
  <conditionalFormatting sqref="BW12">
    <cfRule type="expression" dxfId="11150" priority="12023">
      <formula>AND(BT12="",BW12&lt;&gt;"")</formula>
    </cfRule>
    <cfRule type="expression" dxfId="11149" priority="12027">
      <formula>AND(BT12&lt;&gt;"",AND(BW12:BX12=""))</formula>
    </cfRule>
  </conditionalFormatting>
  <conditionalFormatting sqref="BX12">
    <cfRule type="expression" dxfId="11148" priority="12022">
      <formula>AND(BT12="",BX12&lt;&gt;"")</formula>
    </cfRule>
    <cfRule type="expression" dxfId="11147" priority="12026">
      <formula>AND(BT12&lt;&gt;"",AND(BW12:BX12=""))</formula>
    </cfRule>
  </conditionalFormatting>
  <conditionalFormatting sqref="BT12">
    <cfRule type="expression" dxfId="11146" priority="12021">
      <formula>AND(BT12="",OR(BU12:BX12&lt;&gt;""))</formula>
    </cfRule>
  </conditionalFormatting>
  <conditionalFormatting sqref="BY12">
    <cfRule type="expression" dxfId="11145" priority="11949">
      <formula>FM12&lt;&gt;""</formula>
    </cfRule>
    <cfRule type="expression" dxfId="11144" priority="12019">
      <formula>BY12=""</formula>
    </cfRule>
  </conditionalFormatting>
  <conditionalFormatting sqref="BZ12">
    <cfRule type="expression" dxfId="11143" priority="11948">
      <formula>FM12&lt;&gt;""</formula>
    </cfRule>
    <cfRule type="expression" dxfId="11142" priority="12018">
      <formula>BZ12=""</formula>
    </cfRule>
  </conditionalFormatting>
  <conditionalFormatting sqref="CC12">
    <cfRule type="expression" dxfId="11141" priority="11947">
      <formula>FM12&lt;&gt;""</formula>
    </cfRule>
    <cfRule type="expression" dxfId="11140" priority="12017">
      <formula>CC12=""</formula>
    </cfRule>
  </conditionalFormatting>
  <conditionalFormatting sqref="CD12">
    <cfRule type="expression" dxfId="11139" priority="11946">
      <formula>FM12&lt;&gt;""</formula>
    </cfRule>
    <cfRule type="expression" dxfId="11138" priority="12016">
      <formula>CD12=""</formula>
    </cfRule>
  </conditionalFormatting>
  <conditionalFormatting sqref="CE12">
    <cfRule type="expression" dxfId="11137" priority="11945">
      <formula>FM12&lt;&gt;""</formula>
    </cfRule>
    <cfRule type="expression" dxfId="11136" priority="12015">
      <formula>CE12=""</formula>
    </cfRule>
  </conditionalFormatting>
  <conditionalFormatting sqref="FK12">
    <cfRule type="expression" dxfId="11135" priority="12014">
      <formula>FK12=""</formula>
    </cfRule>
  </conditionalFormatting>
  <conditionalFormatting sqref="H12">
    <cfRule type="expression" dxfId="11134" priority="11995">
      <formula>FM12&lt;&gt;""</formula>
    </cfRule>
    <cfRule type="expression" dxfId="11133" priority="12011">
      <formula>H12=""</formula>
    </cfRule>
  </conditionalFormatting>
  <conditionalFormatting sqref="B12">
    <cfRule type="expression" dxfId="11132" priority="11879">
      <formula>FM12&lt;&gt;""</formula>
    </cfRule>
    <cfRule type="expression" dxfId="11131" priority="12010">
      <formula>B12=""</formula>
    </cfRule>
  </conditionalFormatting>
  <conditionalFormatting sqref="CF12">
    <cfRule type="expression" dxfId="11130" priority="11944">
      <formula>FM12&lt;&gt;""</formula>
    </cfRule>
    <cfRule type="expression" dxfId="11129" priority="12009">
      <formula>CF12=""</formula>
    </cfRule>
  </conditionalFormatting>
  <conditionalFormatting sqref="EJ12">
    <cfRule type="expression" dxfId="11128" priority="12008">
      <formula>AND(OR(EC12:EH12&lt;&gt;""),EJ12="")</formula>
    </cfRule>
  </conditionalFormatting>
  <conditionalFormatting sqref="BE12">
    <cfRule type="expression" dxfId="11127" priority="11955">
      <formula>FM12&lt;&gt;""</formula>
    </cfRule>
    <cfRule type="expression" dxfId="11126" priority="12007">
      <formula>BE12=""</formula>
    </cfRule>
  </conditionalFormatting>
  <conditionalFormatting sqref="BF12">
    <cfRule type="expression" dxfId="11125" priority="12006">
      <formula>AND(BE12="同居",AND(BF12="",BG12=""))</formula>
    </cfRule>
  </conditionalFormatting>
  <conditionalFormatting sqref="CB12">
    <cfRule type="expression" dxfId="11124" priority="12005">
      <formula>AND(CA12&lt;&gt;"",CB12="")</formula>
    </cfRule>
  </conditionalFormatting>
  <conditionalFormatting sqref="CA12">
    <cfRule type="expression" dxfId="11123" priority="12004">
      <formula>AND(CA12="",CB12&lt;&gt;"")</formula>
    </cfRule>
  </conditionalFormatting>
  <conditionalFormatting sqref="DU12">
    <cfRule type="expression" dxfId="11122" priority="11905">
      <formula>FM12&lt;&gt;""</formula>
    </cfRule>
    <cfRule type="expression" dxfId="11121" priority="12001">
      <formula>AND(DU12&lt;&gt;"",DT12="")</formula>
    </cfRule>
    <cfRule type="expression" dxfId="11120" priority="12002">
      <formula>AND(DT12&lt;&gt;"自立",DU12="")</formula>
    </cfRule>
    <cfRule type="expression" dxfId="11119" priority="12003">
      <formula>AND(DT12="自立",DU12&lt;&gt;"")</formula>
    </cfRule>
  </conditionalFormatting>
  <conditionalFormatting sqref="DW12">
    <cfRule type="expression" dxfId="11118" priority="11903">
      <formula>FM12&lt;&gt;""</formula>
    </cfRule>
    <cfRule type="expression" dxfId="11117" priority="11998">
      <formula>AND(DW12&lt;&gt;"",DV12="")</formula>
    </cfRule>
    <cfRule type="expression" dxfId="11116" priority="11999">
      <formula>AND(DV12="自立",DW12&lt;&gt;"")</formula>
    </cfRule>
    <cfRule type="expression" dxfId="11115" priority="12000">
      <formula>AND(DV12&lt;&gt;"自立",DW12="")</formula>
    </cfRule>
  </conditionalFormatting>
  <conditionalFormatting sqref="I12:J12">
    <cfRule type="expression" dxfId="11114" priority="11997">
      <formula>I12=""</formula>
    </cfRule>
  </conditionalFormatting>
  <conditionalFormatting sqref="P12">
    <cfRule type="expression" dxfId="11113" priority="11991">
      <formula>FM12&lt;&gt;""</formula>
    </cfRule>
    <cfRule type="expression" dxfId="11112" priority="11996">
      <formula>P12=""</formula>
    </cfRule>
  </conditionalFormatting>
  <conditionalFormatting sqref="FN12">
    <cfRule type="expression" dxfId="11111" priority="11874">
      <formula>AND(FN12="",AND(Q12:FJ12=""))</formula>
    </cfRule>
    <cfRule type="expression" dxfId="11110" priority="11875">
      <formula>AND(FN12&lt;&gt;"",OR(Q12:FJ12&lt;&gt;""))</formula>
    </cfRule>
  </conditionalFormatting>
  <conditionalFormatting sqref="FM12">
    <cfRule type="expression" dxfId="11109" priority="11876">
      <formula>AND(FM12="",AND(Q12:FJ12=""))</formula>
    </cfRule>
    <cfRule type="expression" dxfId="11108" priority="11878">
      <formula>AND(FM12&lt;&gt;"",OR(Q12:FJ12&lt;&gt;""))</formula>
    </cfRule>
  </conditionalFormatting>
  <conditionalFormatting sqref="FL12">
    <cfRule type="expression" dxfId="11107" priority="11877">
      <formula>FL12=""</formula>
    </cfRule>
  </conditionalFormatting>
  <conditionalFormatting sqref="C13">
    <cfRule type="expression" dxfId="11106" priority="11873">
      <formula>C13=""</formula>
    </cfRule>
  </conditionalFormatting>
  <conditionalFormatting sqref="D13">
    <cfRule type="expression" dxfId="11105" priority="11872">
      <formula>D13=""</formula>
    </cfRule>
  </conditionalFormatting>
  <conditionalFormatting sqref="E13">
    <cfRule type="expression" dxfId="11104" priority="11871">
      <formula>E13=""</formula>
    </cfRule>
  </conditionalFormatting>
  <conditionalFormatting sqref="G13">
    <cfRule type="expression" dxfId="11103" priority="11870">
      <formula>G13=""</formula>
    </cfRule>
  </conditionalFormatting>
  <conditionalFormatting sqref="K13">
    <cfRule type="expression" dxfId="11102" priority="11611">
      <formula>FM13&lt;&gt;""</formula>
    </cfRule>
    <cfRule type="expression" dxfId="11101" priority="11869">
      <formula>AND(K13="",L13="")</formula>
    </cfRule>
  </conditionalFormatting>
  <conditionalFormatting sqref="L13">
    <cfRule type="expression" dxfId="11100" priority="11610">
      <formula>FM13&lt;&gt;""</formula>
    </cfRule>
    <cfRule type="expression" dxfId="11099" priority="11868">
      <formula>AND(K13="",L13="")</formula>
    </cfRule>
  </conditionalFormatting>
  <conditionalFormatting sqref="O13">
    <cfRule type="expression" dxfId="11098" priority="11609">
      <formula>FM13&lt;&gt;""</formula>
    </cfRule>
    <cfRule type="expression" dxfId="11097" priority="11867">
      <formula>O13=""</formula>
    </cfRule>
  </conditionalFormatting>
  <conditionalFormatting sqref="Q13">
    <cfRule type="expression" dxfId="11096" priority="11607">
      <formula>FM13&lt;&gt;""</formula>
    </cfRule>
    <cfRule type="expression" dxfId="11095" priority="11865">
      <formula>AND(Q13&lt;&gt;"",OR(R13:AD13&lt;&gt;""))</formula>
    </cfRule>
    <cfRule type="expression" dxfId="11094" priority="11866">
      <formula>AND(Q13="",AND(R13:AD13=""))</formula>
    </cfRule>
  </conditionalFormatting>
  <conditionalFormatting sqref="R13">
    <cfRule type="expression" dxfId="11093" priority="11606">
      <formula>FM13&lt;&gt;""</formula>
    </cfRule>
    <cfRule type="expression" dxfId="11092" priority="11863">
      <formula>AND(Q13&lt;&gt;"",OR(R13:AD13&lt;&gt;""))</formula>
    </cfRule>
    <cfRule type="expression" dxfId="11091" priority="11864">
      <formula>AND(Q13="",AND(R13:AD13=""))</formula>
    </cfRule>
  </conditionalFormatting>
  <conditionalFormatting sqref="S13">
    <cfRule type="expression" dxfId="11090" priority="11605">
      <formula>FM13&lt;&gt;""</formula>
    </cfRule>
    <cfRule type="expression" dxfId="11089" priority="11861">
      <formula>AND(Q13&lt;&gt;"",OR(R13:AD13&lt;&gt;""))</formula>
    </cfRule>
    <cfRule type="expression" dxfId="11088" priority="11862">
      <formula>AND(Q13="",AND(R13:AD13=""))</formula>
    </cfRule>
  </conditionalFormatting>
  <conditionalFormatting sqref="T13">
    <cfRule type="expression" dxfId="11087" priority="11604">
      <formula>FM13&lt;&gt;""</formula>
    </cfRule>
    <cfRule type="expression" dxfId="11086" priority="11849">
      <formula>AND(Q13&lt;&gt;"",OR(R13:AD13&lt;&gt;""))</formula>
    </cfRule>
    <cfRule type="expression" dxfId="11085" priority="11860">
      <formula>AND(Q13="",AND(R13:AD13=""))</formula>
    </cfRule>
  </conditionalFormatting>
  <conditionalFormatting sqref="U13">
    <cfRule type="expression" dxfId="11084" priority="11603">
      <formula>FM13&lt;&gt;""</formula>
    </cfRule>
    <cfRule type="expression" dxfId="11083" priority="11848">
      <formula>AND(Q13&lt;&gt;"",OR(R13:AD13&lt;&gt;""))</formula>
    </cfRule>
    <cfRule type="expression" dxfId="11082" priority="11859">
      <formula>AND(Q13="",AND(R13:AD13=""))</formula>
    </cfRule>
  </conditionalFormatting>
  <conditionalFormatting sqref="V13">
    <cfRule type="expression" dxfId="11081" priority="11602">
      <formula>FM13&lt;&gt;""</formula>
    </cfRule>
    <cfRule type="expression" dxfId="11080" priority="11847">
      <formula>AND(Q13&lt;&gt;"",OR(R13:AD13&lt;&gt;""))</formula>
    </cfRule>
    <cfRule type="expression" dxfId="11079" priority="11858">
      <formula>AND(Q13="",AND(R13:AD13=""))</formula>
    </cfRule>
  </conditionalFormatting>
  <conditionalFormatting sqref="W13">
    <cfRule type="expression" dxfId="11078" priority="11601">
      <formula>FM13&lt;&gt;""</formula>
    </cfRule>
    <cfRule type="expression" dxfId="11077" priority="11846">
      <formula>AND(Q13&lt;&gt;"",OR(R13:AD13&lt;&gt;""))</formula>
    </cfRule>
    <cfRule type="expression" dxfId="11076" priority="11857">
      <formula>AND(Q13="",AND(R13:AD13=""))</formula>
    </cfRule>
  </conditionalFormatting>
  <conditionalFormatting sqref="X13">
    <cfRule type="expression" dxfId="11075" priority="11600">
      <formula>FM13&lt;&gt;""</formula>
    </cfRule>
    <cfRule type="expression" dxfId="11074" priority="11845">
      <formula>AND(Q13&lt;&gt;"",OR(R13:AD13&lt;&gt;""))</formula>
    </cfRule>
    <cfRule type="expression" dxfId="11073" priority="11856">
      <formula>AND(Q13="",AND(R13:AD13=""))</formula>
    </cfRule>
  </conditionalFormatting>
  <conditionalFormatting sqref="Y13">
    <cfRule type="expression" dxfId="11072" priority="11599">
      <formula>FM13&lt;&gt;""</formula>
    </cfRule>
    <cfRule type="expression" dxfId="11071" priority="11844">
      <formula>AND(Q13&lt;&gt;"",OR(R13:AD13&lt;&gt;""))</formula>
    </cfRule>
    <cfRule type="expression" dxfId="11070" priority="11855">
      <formula>AND(Q13="",AND(R13:AD13=""))</formula>
    </cfRule>
  </conditionalFormatting>
  <conditionalFormatting sqref="Z13">
    <cfRule type="expression" dxfId="11069" priority="11598">
      <formula>FM13&lt;&gt;""</formula>
    </cfRule>
    <cfRule type="expression" dxfId="11068" priority="11843">
      <formula>AND(Q13&lt;&gt;"",OR(R13:AD13&lt;&gt;""))</formula>
    </cfRule>
    <cfRule type="expression" dxfId="11067" priority="11854">
      <formula>AND(Q13="",AND(R13:AD13=""))</formula>
    </cfRule>
  </conditionalFormatting>
  <conditionalFormatting sqref="AA13">
    <cfRule type="expression" dxfId="11066" priority="11597">
      <formula>FM13&lt;&gt;""</formula>
    </cfRule>
    <cfRule type="expression" dxfId="11065" priority="11842">
      <formula>AND(Q13&lt;&gt;"",OR(R13:AD13&lt;&gt;""))</formula>
    </cfRule>
    <cfRule type="expression" dxfId="11064" priority="11853">
      <formula>AND(Q13="",AND(R13:AD13=""))</formula>
    </cfRule>
  </conditionalFormatting>
  <conditionalFormatting sqref="AB13">
    <cfRule type="expression" dxfId="11063" priority="11596">
      <formula>FM13&lt;&gt;""</formula>
    </cfRule>
    <cfRule type="expression" dxfId="11062" priority="11841">
      <formula>AND(Q13&lt;&gt;"",OR(R13:AD13&lt;&gt;""))</formula>
    </cfRule>
    <cfRule type="expression" dxfId="11061" priority="11852">
      <formula>AND(Q13="",AND(R13:AD13=""))</formula>
    </cfRule>
  </conditionalFormatting>
  <conditionalFormatting sqref="AC13">
    <cfRule type="expression" dxfId="11060" priority="11595">
      <formula>FM13&lt;&gt;""</formula>
    </cfRule>
    <cfRule type="expression" dxfId="11059" priority="11840">
      <formula>AND(Q13&lt;&gt;"",OR(R13:AD13&lt;&gt;""))</formula>
    </cfRule>
    <cfRule type="expression" dxfId="11058" priority="11851">
      <formula>AND(Q13="",AND(R13:AD13=""))</formula>
    </cfRule>
  </conditionalFormatting>
  <conditionalFormatting sqref="AD13">
    <cfRule type="expression" dxfId="11057" priority="11594">
      <formula>FM13&lt;&gt;""</formula>
    </cfRule>
    <cfRule type="expression" dxfId="11056" priority="11839">
      <formula>AND(Q13&lt;&gt;"",OR(R13:AD13&lt;&gt;""))</formula>
    </cfRule>
    <cfRule type="expression" dxfId="11055" priority="11850">
      <formula>AND(Q13="",AND(R13:AD13=""))</formula>
    </cfRule>
  </conditionalFormatting>
  <conditionalFormatting sqref="AE13">
    <cfRule type="expression" dxfId="11054" priority="11593">
      <formula>FM13&lt;&gt;""</formula>
    </cfRule>
    <cfRule type="expression" dxfId="11053" priority="11836">
      <formula>AND(AE13="無",OR(AF13:AI13&lt;&gt;""))</formula>
    </cfRule>
    <cfRule type="expression" dxfId="11052" priority="11837">
      <formula>AND(AE13="有",AND(AF13:AI13=""))</formula>
    </cfRule>
    <cfRule type="expression" dxfId="11051" priority="11838">
      <formula>AE13=""</formula>
    </cfRule>
  </conditionalFormatting>
  <conditionalFormatting sqref="AF13">
    <cfRule type="expression" dxfId="11050" priority="11831">
      <formula>AND(AE13="無",OR(AF13:AI13&lt;&gt;""))</formula>
    </cfRule>
    <cfRule type="expression" dxfId="11049" priority="11835">
      <formula>AND(AE13="有",AND(AF13:AI13=""))</formula>
    </cfRule>
  </conditionalFormatting>
  <conditionalFormatting sqref="AG13">
    <cfRule type="expression" dxfId="11048" priority="11830">
      <formula>AND(AE13="無",OR(AF13:AI13&lt;&gt;""))</formula>
    </cfRule>
    <cfRule type="expression" dxfId="11047" priority="11834">
      <formula>AND(AE13="有",AND(AF13:AI13=""))</formula>
    </cfRule>
  </conditionalFormatting>
  <conditionalFormatting sqref="AH13">
    <cfRule type="expression" dxfId="11046" priority="11829">
      <formula>AND(AE13="無",OR(AF13:AI13&lt;&gt;""))</formula>
    </cfRule>
    <cfRule type="expression" dxfId="11045" priority="11833">
      <formula>AND(AE13="有",AND(AF13:AI13=""))</formula>
    </cfRule>
  </conditionalFormatting>
  <conditionalFormatting sqref="AI13">
    <cfRule type="expression" dxfId="11044" priority="11828">
      <formula>AND(AE13="無",OR(AF13:AI13&lt;&gt;""))</formula>
    </cfRule>
    <cfRule type="expression" dxfId="11043" priority="11832">
      <formula>AND(AE13="有",AND(AF13:AI13=""))</formula>
    </cfRule>
  </conditionalFormatting>
  <conditionalFormatting sqref="AJ13">
    <cfRule type="expression" dxfId="11042" priority="11592">
      <formula>FM13&lt;&gt;""</formula>
    </cfRule>
    <cfRule type="expression" dxfId="11041" priority="11827">
      <formula>AJ13=""</formula>
    </cfRule>
  </conditionalFormatting>
  <conditionalFormatting sqref="AK13">
    <cfRule type="expression" dxfId="11040" priority="11591">
      <formula>FM13&lt;&gt;""</formula>
    </cfRule>
    <cfRule type="expression" dxfId="11039" priority="11826">
      <formula>AK13=""</formula>
    </cfRule>
  </conditionalFormatting>
  <conditionalFormatting sqref="AL13">
    <cfRule type="expression" dxfId="11038" priority="11590">
      <formula>FM13&lt;&gt;""</formula>
    </cfRule>
    <cfRule type="expression" dxfId="11037" priority="11825">
      <formula>AL13=""</formula>
    </cfRule>
  </conditionalFormatting>
  <conditionalFormatting sqref="AM13">
    <cfRule type="expression" dxfId="11036" priority="11589">
      <formula>FM13&lt;&gt;""</formula>
    </cfRule>
    <cfRule type="expression" dxfId="11035" priority="11824">
      <formula>AM13=""</formula>
    </cfRule>
  </conditionalFormatting>
  <conditionalFormatting sqref="AN13">
    <cfRule type="expression" dxfId="11034" priority="11588">
      <formula>FM13&lt;&gt;""</formula>
    </cfRule>
    <cfRule type="expression" dxfId="11033" priority="11819">
      <formula>AND(AN13="なし",AO13&lt;&gt;"")</formula>
    </cfRule>
    <cfRule type="expression" dxfId="11032" priority="11820">
      <formula>AND(AN13="あり",AO13="")</formula>
    </cfRule>
    <cfRule type="expression" dxfId="11031" priority="11823">
      <formula>AN13=""</formula>
    </cfRule>
  </conditionalFormatting>
  <conditionalFormatting sqref="AO13">
    <cfRule type="expression" dxfId="11030" priority="11821">
      <formula>AND(AN13="なし",AO13&lt;&gt;"")</formula>
    </cfRule>
    <cfRule type="expression" dxfId="11029" priority="11822">
      <formula>AND(AN13="あり",AO13="")</formula>
    </cfRule>
  </conditionalFormatting>
  <conditionalFormatting sqref="AP13">
    <cfRule type="expression" dxfId="11028" priority="11587">
      <formula>FM13&lt;&gt;""</formula>
    </cfRule>
    <cfRule type="expression" dxfId="11027" priority="11817">
      <formula>AND(AP13&lt;&gt;"",OR(AQ13:BD13&lt;&gt;""))</formula>
    </cfRule>
    <cfRule type="expression" dxfId="11026" priority="11818">
      <formula>AND(AP13="",AND(AQ13:BD13=""))</formula>
    </cfRule>
  </conditionalFormatting>
  <conditionalFormatting sqref="AQ13">
    <cfRule type="expression" dxfId="11025" priority="11586">
      <formula>FM13&lt;&gt;""</formula>
    </cfRule>
    <cfRule type="expression" dxfId="11024" priority="11815">
      <formula>AND(AP13&lt;&gt;"",OR(AQ13:BD13&lt;&gt;""))</formula>
    </cfRule>
    <cfRule type="expression" dxfId="11023" priority="11816">
      <formula>AND(AP13="",AND(AQ13:BD13=""))</formula>
    </cfRule>
  </conditionalFormatting>
  <conditionalFormatting sqref="AR13">
    <cfRule type="expression" dxfId="11022" priority="11585">
      <formula>FM13&lt;&gt;""</formula>
    </cfRule>
    <cfRule type="expression" dxfId="11021" priority="11813">
      <formula>AND(AP13&lt;&gt;"",OR(AQ13:BD13&lt;&gt;""))</formula>
    </cfRule>
    <cfRule type="expression" dxfId="11020" priority="11814">
      <formula>AND(AP13="",AND(AQ13:BD13=""))</formula>
    </cfRule>
  </conditionalFormatting>
  <conditionalFormatting sqref="AS13">
    <cfRule type="expression" dxfId="11019" priority="11584">
      <formula>FM13&lt;&gt;""</formula>
    </cfRule>
    <cfRule type="expression" dxfId="11018" priority="11811">
      <formula>AND(AP13&lt;&gt;"",OR(AQ13:BD13&lt;&gt;""))</formula>
    </cfRule>
    <cfRule type="expression" dxfId="11017" priority="11812">
      <formula>AND(AP13="",AND(AQ13:BD13=""))</formula>
    </cfRule>
  </conditionalFormatting>
  <conditionalFormatting sqref="AT13">
    <cfRule type="expression" dxfId="11016" priority="11583">
      <formula>FM13&lt;&gt;""</formula>
    </cfRule>
    <cfRule type="expression" dxfId="11015" priority="11809">
      <formula>AND(AP13&lt;&gt;"",OR(AQ13:BD13&lt;&gt;""))</formula>
    </cfRule>
    <cfRule type="expression" dxfId="11014" priority="11810">
      <formula>AND(AP13="",AND(AQ13:BD13=""))</formula>
    </cfRule>
  </conditionalFormatting>
  <conditionalFormatting sqref="AU13">
    <cfRule type="expression" dxfId="11013" priority="11582">
      <formula>FM13&lt;&gt;""</formula>
    </cfRule>
    <cfRule type="expression" dxfId="11012" priority="11807">
      <formula>AND(AP13&lt;&gt;"",OR(AQ13:BD13&lt;&gt;""))</formula>
    </cfRule>
    <cfRule type="expression" dxfId="11011" priority="11808">
      <formula>AND(AP13="",AND(AQ13:BD13=""))</formula>
    </cfRule>
  </conditionalFormatting>
  <conditionalFormatting sqref="AV13">
    <cfRule type="expression" dxfId="11010" priority="11581">
      <formula>FM13&lt;&gt;""</formula>
    </cfRule>
    <cfRule type="expression" dxfId="11009" priority="11805">
      <formula>AND(AP13&lt;&gt;"",OR(AQ13:BD13&lt;&gt;""))</formula>
    </cfRule>
    <cfRule type="expression" dxfId="11008" priority="11806">
      <formula>AND(AP13="",AND(AQ13:BD13=""))</formula>
    </cfRule>
  </conditionalFormatting>
  <conditionalFormatting sqref="AW13">
    <cfRule type="expression" dxfId="11007" priority="11580">
      <formula>FM13&lt;&gt;""</formula>
    </cfRule>
    <cfRule type="expression" dxfId="11006" priority="11803">
      <formula>AND(AP13&lt;&gt;"",OR(AQ13:BD13&lt;&gt;""))</formula>
    </cfRule>
    <cfRule type="expression" dxfId="11005" priority="11804">
      <formula>AND(AP13="",AND(AQ13:BD13=""))</formula>
    </cfRule>
  </conditionalFormatting>
  <conditionalFormatting sqref="AX13">
    <cfRule type="expression" dxfId="11004" priority="11579">
      <formula>FM13&lt;&gt;""</formula>
    </cfRule>
    <cfRule type="expression" dxfId="11003" priority="11801">
      <formula>AND(AP13&lt;&gt;"",OR(AQ13:BD13&lt;&gt;""))</formula>
    </cfRule>
    <cfRule type="expression" dxfId="11002" priority="11802">
      <formula>AND(AP13="",AND(AQ13:BD13=""))</formula>
    </cfRule>
  </conditionalFormatting>
  <conditionalFormatting sqref="AY13">
    <cfRule type="expression" dxfId="11001" priority="11578">
      <formula>FM13&lt;&gt;""</formula>
    </cfRule>
    <cfRule type="expression" dxfId="11000" priority="11799">
      <formula>AND(AP13&lt;&gt;"",OR(AQ13:BD13&lt;&gt;""))</formula>
    </cfRule>
    <cfRule type="expression" dxfId="10999" priority="11800">
      <formula>AND(AP13="",AND(AQ13:BD13=""))</formula>
    </cfRule>
  </conditionalFormatting>
  <conditionalFormatting sqref="AZ13">
    <cfRule type="expression" dxfId="10998" priority="11577">
      <formula>FM13&lt;&gt;""</formula>
    </cfRule>
    <cfRule type="expression" dxfId="10997" priority="11797">
      <formula>AND(AP13&lt;&gt;"",OR(AQ13:BD13&lt;&gt;""))</formula>
    </cfRule>
    <cfRule type="expression" dxfId="10996" priority="11798">
      <formula>AND(AP13="",AND(AQ13:BD13=""))</formula>
    </cfRule>
  </conditionalFormatting>
  <conditionalFormatting sqref="BA13">
    <cfRule type="expression" dxfId="10995" priority="11576">
      <formula>FM13&lt;&gt;""</formula>
    </cfRule>
    <cfRule type="expression" dxfId="10994" priority="11795">
      <formula>AND(AP13&lt;&gt;"",OR(AQ13:BD13&lt;&gt;""))</formula>
    </cfRule>
    <cfRule type="expression" dxfId="10993" priority="11796">
      <formula>AND(AP13="",AND(AQ13:BD13=""))</formula>
    </cfRule>
  </conditionalFormatting>
  <conditionalFormatting sqref="BB13">
    <cfRule type="expression" dxfId="10992" priority="11575">
      <formula>FM13&lt;&gt;""</formula>
    </cfRule>
    <cfRule type="expression" dxfId="10991" priority="11793">
      <formula>AND(AP13&lt;&gt;"",OR(AQ13:BD13&lt;&gt;""))</formula>
    </cfRule>
    <cfRule type="expression" dxfId="10990" priority="11794">
      <formula>AND(AP13="",AND(AQ13:BD13=""))</formula>
    </cfRule>
  </conditionalFormatting>
  <conditionalFormatting sqref="BC13">
    <cfRule type="expression" dxfId="10989" priority="11574">
      <formula>FM13&lt;&gt;""</formula>
    </cfRule>
    <cfRule type="expression" dxfId="10988" priority="11791">
      <formula>AND(AP13&lt;&gt;"",OR(AQ13:BD13&lt;&gt;""))</formula>
    </cfRule>
    <cfRule type="expression" dxfId="10987" priority="11792">
      <formula>AND(AP13="",AND(AQ13:BD13=""))</formula>
    </cfRule>
  </conditionalFormatting>
  <conditionalFormatting sqref="BD13">
    <cfRule type="expression" dxfId="10986" priority="11573">
      <formula>FM13&lt;&gt;""</formula>
    </cfRule>
    <cfRule type="expression" dxfId="10985" priority="11789">
      <formula>AND(AP13&lt;&gt;"",OR(AQ13:BD13&lt;&gt;""))</formula>
    </cfRule>
    <cfRule type="expression" dxfId="10984" priority="11790">
      <formula>AND(AP13="",AND(AQ13:BD13=""))</formula>
    </cfRule>
  </conditionalFormatting>
  <conditionalFormatting sqref="BG13">
    <cfRule type="expression" dxfId="10983" priority="11630">
      <formula>AND(BE13="独居",BG13&gt;=1)</formula>
    </cfRule>
    <cfRule type="expression" dxfId="10982" priority="11787">
      <formula>AND(BE13="同居",AND(BN13="",BG13&lt;&gt;COUNTA(BI13:BM13)))</formula>
    </cfRule>
    <cfRule type="expression" dxfId="10981" priority="11788">
      <formula>AND(BE13="同居",OR(BG13="",BG13=0))</formula>
    </cfRule>
  </conditionalFormatting>
  <conditionalFormatting sqref="BH13">
    <cfRule type="expression" dxfId="10980" priority="11785">
      <formula>AND(BE13="独居",BH13&gt;=1)</formula>
    </cfRule>
    <cfRule type="expression" dxfId="10979" priority="11786">
      <formula>AND(BE13="同居",OR(BH13="",BH13&gt;BG13))</formula>
    </cfRule>
  </conditionalFormatting>
  <conditionalFormatting sqref="BI13">
    <cfRule type="expression" dxfId="10978" priority="11778">
      <formula>AND(BE13="独居",OR(BI13:BN13&lt;&gt;""))</formula>
    </cfRule>
    <cfRule type="expression" dxfId="10977" priority="11784">
      <formula>AND(BE13="同居",AND(BN13="",BG13&lt;&gt;COUNTA(BI13:BM13)))</formula>
    </cfRule>
  </conditionalFormatting>
  <conditionalFormatting sqref="BJ13">
    <cfRule type="expression" dxfId="10976" priority="11777">
      <formula>AND(BE13="独居",OR(BI13:BN13&lt;&gt;""))</formula>
    </cfRule>
    <cfRule type="expression" dxfId="10975" priority="11783">
      <formula>AND(BE13="同居",AND(BN13="",BG13&lt;&gt;COUNTA(BI13:BM13)))</formula>
    </cfRule>
  </conditionalFormatting>
  <conditionalFormatting sqref="BK13">
    <cfRule type="expression" dxfId="10974" priority="11776">
      <formula>AND(BE13="独居",OR(BI13:BN13&lt;&gt;""))</formula>
    </cfRule>
    <cfRule type="expression" dxfId="10973" priority="11782">
      <formula>AND(BE13="同居",AND(BN13="",BG13&lt;&gt;COUNTA(BI13:BM13)))</formula>
    </cfRule>
  </conditionalFormatting>
  <conditionalFormatting sqref="BL13">
    <cfRule type="expression" dxfId="10972" priority="11775">
      <formula>AND(BE13="独居",OR(BI13:BN13&lt;&gt;""))</formula>
    </cfRule>
    <cfRule type="expression" dxfId="10971" priority="11781">
      <formula>AND(BE13="同居",AND(BN13="",BG13&lt;&gt;COUNTA(BI13:BM13)))</formula>
    </cfRule>
  </conditionalFormatting>
  <conditionalFormatting sqref="BM13">
    <cfRule type="expression" dxfId="10970" priority="11774">
      <formula>AND(BE13="独居",OR(BI13:BN13&lt;&gt;""))</formula>
    </cfRule>
    <cfRule type="expression" dxfId="10969" priority="11780">
      <formula>AND(BE13="同居",AND(BN13="",BG13&lt;&gt;COUNTA(BI13:BM13)))</formula>
    </cfRule>
  </conditionalFormatting>
  <conditionalFormatting sqref="BN13">
    <cfRule type="expression" dxfId="10968" priority="11773">
      <formula>AND(BE13="独居",OR(BI13:BN13&lt;&gt;""))</formula>
    </cfRule>
    <cfRule type="expression" dxfId="10967" priority="11779">
      <formula>AND(BE13="同居",AND(BN13="",BG13&lt;&gt;COUNTA(BI13:BM13)))</formula>
    </cfRule>
  </conditionalFormatting>
  <conditionalFormatting sqref="CG13">
    <cfRule type="expression" dxfId="10966" priority="11560">
      <formula>FM13&lt;&gt;""</formula>
    </cfRule>
    <cfRule type="expression" dxfId="10965" priority="11772">
      <formula>CG13=""</formula>
    </cfRule>
  </conditionalFormatting>
  <conditionalFormatting sqref="CH13">
    <cfRule type="expression" dxfId="10964" priority="11559">
      <formula>FM13&lt;&gt;""</formula>
    </cfRule>
    <cfRule type="expression" dxfId="10963" priority="11771">
      <formula>CH13=""</formula>
    </cfRule>
  </conditionalFormatting>
  <conditionalFormatting sqref="CI13">
    <cfRule type="expression" dxfId="10962" priority="11558">
      <formula>FM13&lt;&gt;""</formula>
    </cfRule>
    <cfRule type="expression" dxfId="10961" priority="11770">
      <formula>CI13=""</formula>
    </cfRule>
  </conditionalFormatting>
  <conditionalFormatting sqref="CJ13">
    <cfRule type="expression" dxfId="10960" priority="11557">
      <formula>FM13&lt;&gt;""</formula>
    </cfRule>
    <cfRule type="expression" dxfId="10959" priority="11769">
      <formula>CJ13=""</formula>
    </cfRule>
  </conditionalFormatting>
  <conditionalFormatting sqref="CK13">
    <cfRule type="expression" dxfId="10958" priority="11556">
      <formula>FM13&lt;&gt;""</formula>
    </cfRule>
    <cfRule type="expression" dxfId="10957" priority="11768">
      <formula>CK13=""</formula>
    </cfRule>
  </conditionalFormatting>
  <conditionalFormatting sqref="CL13">
    <cfRule type="expression" dxfId="10956" priority="11555">
      <formula>FM13&lt;&gt;""</formula>
    </cfRule>
    <cfRule type="expression" dxfId="10955" priority="11767">
      <formula>CL13=""</formula>
    </cfRule>
  </conditionalFormatting>
  <conditionalFormatting sqref="CM13">
    <cfRule type="expression" dxfId="10954" priority="11554">
      <formula>FM13&lt;&gt;""</formula>
    </cfRule>
    <cfRule type="expression" dxfId="10953" priority="11766">
      <formula>CM13=""</formula>
    </cfRule>
  </conditionalFormatting>
  <conditionalFormatting sqref="CN13">
    <cfRule type="expression" dxfId="10952" priority="11553">
      <formula>FM13&lt;&gt;""</formula>
    </cfRule>
    <cfRule type="expression" dxfId="10951" priority="11765">
      <formula>CN13=""</formula>
    </cfRule>
  </conditionalFormatting>
  <conditionalFormatting sqref="CO13">
    <cfRule type="expression" dxfId="10950" priority="11629">
      <formula>AND(CN13=0,CO13&lt;&gt;"")</formula>
    </cfRule>
    <cfRule type="expression" dxfId="10949" priority="11764">
      <formula>AND(CN13&gt;0,CO13="")</formula>
    </cfRule>
  </conditionalFormatting>
  <conditionalFormatting sqref="CP13">
    <cfRule type="expression" dxfId="10948" priority="11552">
      <formula>FM13&lt;&gt;""</formula>
    </cfRule>
    <cfRule type="expression" dxfId="10947" priority="11762">
      <formula>AND(CP13&lt;&gt;"",OR(CQ13:CT13&lt;&gt;""))</formula>
    </cfRule>
    <cfRule type="expression" dxfId="10946" priority="11763">
      <formula>AND(CP13="",AND(CQ13:CT13=""))</formula>
    </cfRule>
  </conditionalFormatting>
  <conditionalFormatting sqref="CQ13">
    <cfRule type="expression" dxfId="10945" priority="11551">
      <formula>FM13&lt;&gt;""</formula>
    </cfRule>
    <cfRule type="expression" dxfId="10944" priority="11760">
      <formula>AND(CP13&lt;&gt;"",OR(CQ13:CT13&lt;&gt;""))</formula>
    </cfRule>
    <cfRule type="expression" dxfId="10943" priority="11761">
      <formula>AND(CP13="",AND(CQ13:CT13=""))</formula>
    </cfRule>
  </conditionalFormatting>
  <conditionalFormatting sqref="CR13">
    <cfRule type="expression" dxfId="10942" priority="11550">
      <formula>FM13&lt;&gt;""</formula>
    </cfRule>
    <cfRule type="expression" dxfId="10941" priority="11758">
      <formula>AND(CP13&lt;&gt;"",OR(CQ13:CT13&lt;&gt;""))</formula>
    </cfRule>
    <cfRule type="expression" dxfId="10940" priority="11759">
      <formula>AND(CP13="",AND(CQ13:CT13=""))</formula>
    </cfRule>
  </conditionalFormatting>
  <conditionalFormatting sqref="CS13">
    <cfRule type="expression" dxfId="10939" priority="11549">
      <formula>FM13&lt;&gt;""</formula>
    </cfRule>
    <cfRule type="expression" dxfId="10938" priority="11756">
      <formula>AND(CP13&lt;&gt;"",OR(CQ13:CT13&lt;&gt;""))</formula>
    </cfRule>
    <cfRule type="expression" dxfId="10937" priority="11757">
      <formula>AND(CP13="",AND(CQ13:CT13=""))</formula>
    </cfRule>
  </conditionalFormatting>
  <conditionalFormatting sqref="CT13">
    <cfRule type="expression" dxfId="10936" priority="11548">
      <formula>FM13&lt;&gt;""</formula>
    </cfRule>
    <cfRule type="expression" dxfId="10935" priority="11754">
      <formula>AND(CP13&lt;&gt;"",OR(CQ13:CT13&lt;&gt;""))</formula>
    </cfRule>
    <cfRule type="expression" dxfId="10934" priority="11755">
      <formula>AND(CP13="",AND(CQ13:CT13=""))</formula>
    </cfRule>
  </conditionalFormatting>
  <conditionalFormatting sqref="CU13">
    <cfRule type="expression" dxfId="10933" priority="11547">
      <formula>FM13&lt;&gt;""</formula>
    </cfRule>
    <cfRule type="expression" dxfId="10932" priority="11753">
      <formula>CU13=""</formula>
    </cfRule>
  </conditionalFormatting>
  <conditionalFormatting sqref="CV13">
    <cfRule type="expression" dxfId="10931" priority="11546">
      <formula>FM13&lt;&gt;""</formula>
    </cfRule>
    <cfRule type="expression" dxfId="10930" priority="11752">
      <formula>CV13=""</formula>
    </cfRule>
  </conditionalFormatting>
  <conditionalFormatting sqref="CW13">
    <cfRule type="expression" dxfId="10929" priority="11545">
      <formula>FM13&lt;&gt;""</formula>
    </cfRule>
    <cfRule type="expression" dxfId="10928" priority="11750">
      <formula>AND(CW13&lt;&gt;"",OR(CX13:DI13&lt;&gt;""))</formula>
    </cfRule>
    <cfRule type="expression" dxfId="10927" priority="11751">
      <formula>AND(CW13="",AND(CX13:DI13=""))</formula>
    </cfRule>
  </conditionalFormatting>
  <conditionalFormatting sqref="CX13">
    <cfRule type="expression" dxfId="10926" priority="11544">
      <formula>FM13&lt;&gt;""</formula>
    </cfRule>
    <cfRule type="expression" dxfId="10925" priority="11724">
      <formula>AND(CY13&lt;&gt;"",CX13="")</formula>
    </cfRule>
    <cfRule type="expression" dxfId="10924" priority="11748">
      <formula>AND(CW13&lt;&gt;"",OR(CX13:DI13&lt;&gt;""))</formula>
    </cfRule>
    <cfRule type="expression" dxfId="10923" priority="11749">
      <formula>AND(CW13="",AND(CX13:DI13=""))</formula>
    </cfRule>
  </conditionalFormatting>
  <conditionalFormatting sqref="CY13">
    <cfRule type="expression" dxfId="10922" priority="11543">
      <formula>FM13&lt;&gt;""</formula>
    </cfRule>
    <cfRule type="expression" dxfId="10921" priority="11725">
      <formula>AND(CX13&lt;&gt;"",CY13="")</formula>
    </cfRule>
    <cfRule type="expression" dxfId="10920" priority="11746">
      <formula>AND(CW13&lt;&gt;"",OR(CX13:DI13&lt;&gt;""))</formula>
    </cfRule>
    <cfRule type="expression" dxfId="10919" priority="11747">
      <formula>AND(CW13="",AND(CX13:DI13=""))</formula>
    </cfRule>
  </conditionalFormatting>
  <conditionalFormatting sqref="CZ13">
    <cfRule type="expression" dxfId="10918" priority="11542">
      <formula>FM13&lt;&gt;""</formula>
    </cfRule>
    <cfRule type="expression" dxfId="10917" priority="11744">
      <formula>AND(CW13&lt;&gt;"",OR(CX13:DI13&lt;&gt;""))</formula>
    </cfRule>
    <cfRule type="expression" dxfId="10916" priority="11745">
      <formula>AND(CW13="",AND(CX13:DI13=""))</formula>
    </cfRule>
  </conditionalFormatting>
  <conditionalFormatting sqref="DA13">
    <cfRule type="expression" dxfId="10915" priority="11541">
      <formula>FM13&lt;&gt;""</formula>
    </cfRule>
    <cfRule type="expression" dxfId="10914" priority="11722">
      <formula>AND(DB13&lt;&gt;"",DA13="")</formula>
    </cfRule>
    <cfRule type="expression" dxfId="10913" priority="11742">
      <formula>AND(CW13&lt;&gt;"",OR(CX13:DI13&lt;&gt;""))</formula>
    </cfRule>
    <cfRule type="expression" dxfId="10912" priority="11743">
      <formula>AND(CW13="",AND(CX13:DI13=""))</formula>
    </cfRule>
  </conditionalFormatting>
  <conditionalFormatting sqref="DB13">
    <cfRule type="expression" dxfId="10911" priority="11540">
      <formula>FM13&lt;&gt;""</formula>
    </cfRule>
    <cfRule type="expression" dxfId="10910" priority="11723">
      <formula>AND(DA13&lt;&gt;"",DB13="")</formula>
    </cfRule>
    <cfRule type="expression" dxfId="10909" priority="11740">
      <formula>AND(CW13&lt;&gt;"",OR(CX13:DI13&lt;&gt;""))</formula>
    </cfRule>
    <cfRule type="expression" dxfId="10908" priority="11741">
      <formula>AND(CW13="",AND(CX13:DI13=""))</formula>
    </cfRule>
  </conditionalFormatting>
  <conditionalFormatting sqref="DC13">
    <cfRule type="expression" dxfId="10907" priority="11539">
      <formula>FM13&lt;&gt;""</formula>
    </cfRule>
    <cfRule type="expression" dxfId="10906" priority="11738">
      <formula>AND(CW13&lt;&gt;"",OR(CX13:DI13&lt;&gt;""))</formula>
    </cfRule>
    <cfRule type="expression" dxfId="10905" priority="11739">
      <formula>AND(CW13="",AND(CX13:DI13=""))</formula>
    </cfRule>
  </conditionalFormatting>
  <conditionalFormatting sqref="DD13">
    <cfRule type="expression" dxfId="10904" priority="11538">
      <formula>FM13&lt;&gt;""</formula>
    </cfRule>
    <cfRule type="expression" dxfId="10903" priority="11736">
      <formula>AND(CW13&lt;&gt;"",OR(CX13:DI13&lt;&gt;""))</formula>
    </cfRule>
    <cfRule type="expression" dxfId="10902" priority="11737">
      <formula>AND(CW13="",AND(CX13:DI13=""))</formula>
    </cfRule>
  </conditionalFormatting>
  <conditionalFormatting sqref="DE13">
    <cfRule type="expression" dxfId="10901" priority="11537">
      <formula>FM13&lt;&gt;""</formula>
    </cfRule>
    <cfRule type="expression" dxfId="10900" priority="11734">
      <formula>AND(CW13&lt;&gt;"",OR(CX13:DI13&lt;&gt;""))</formula>
    </cfRule>
    <cfRule type="expression" dxfId="10899" priority="11735">
      <formula>AND(CW13="",AND(CX13:DI13=""))</formula>
    </cfRule>
  </conditionalFormatting>
  <conditionalFormatting sqref="DF13">
    <cfRule type="expression" dxfId="10898" priority="11536">
      <formula>FM13&lt;&gt;""</formula>
    </cfRule>
    <cfRule type="expression" dxfId="10897" priority="11718">
      <formula>AND(DG13&lt;&gt;"",DF13="")</formula>
    </cfRule>
    <cfRule type="expression" dxfId="10896" priority="11732">
      <formula>AND(CW13&lt;&gt;"",OR(CX13:DI13&lt;&gt;""))</formula>
    </cfRule>
    <cfRule type="expression" dxfId="10895" priority="11733">
      <formula>AND(CW13="",AND(CX13:DI13=""))</formula>
    </cfRule>
  </conditionalFormatting>
  <conditionalFormatting sqref="DG13">
    <cfRule type="expression" dxfId="10894" priority="11535">
      <formula>FM13&lt;&gt;""</formula>
    </cfRule>
    <cfRule type="expression" dxfId="10893" priority="11719">
      <formula>AND(DF13&lt;&gt;"",DG13="")</formula>
    </cfRule>
    <cfRule type="expression" dxfId="10892" priority="11730">
      <formula>AND(CW13&lt;&gt;"",OR(CX13:DI13&lt;&gt;""))</formula>
    </cfRule>
    <cfRule type="expression" dxfId="10891" priority="11731">
      <formula>AND(CW13="",AND(CX13:DI13=""))</formula>
    </cfRule>
  </conditionalFormatting>
  <conditionalFormatting sqref="DH13">
    <cfRule type="expression" dxfId="10890" priority="11534">
      <formula>FM13&lt;&gt;""</formula>
    </cfRule>
    <cfRule type="expression" dxfId="10889" priority="11728">
      <formula>AND(CW13&lt;&gt;"",OR(CX13:DI13&lt;&gt;""))</formula>
    </cfRule>
    <cfRule type="expression" dxfId="10888" priority="11729">
      <formula>AND(CW13="",AND(CX13:DI13=""))</formula>
    </cfRule>
  </conditionalFormatting>
  <conditionalFormatting sqref="DI13">
    <cfRule type="expression" dxfId="10887" priority="11533">
      <formula>FM13&lt;&gt;""</formula>
    </cfRule>
    <cfRule type="expression" dxfId="10886" priority="11726">
      <formula>AND(CW13&lt;&gt;"",OR(CX13:DI13&lt;&gt;""))</formula>
    </cfRule>
    <cfRule type="expression" dxfId="10885" priority="11727">
      <formula>AND(CW13="",AND(CX13:DI13=""))</formula>
    </cfRule>
  </conditionalFormatting>
  <conditionalFormatting sqref="DJ13">
    <cfRule type="expression" dxfId="10884" priority="11532">
      <formula>FM13&lt;&gt;""</formula>
    </cfRule>
    <cfRule type="expression" dxfId="10883" priority="11721">
      <formula>DJ13=""</formula>
    </cfRule>
  </conditionalFormatting>
  <conditionalFormatting sqref="DK13">
    <cfRule type="expression" dxfId="10882" priority="11531">
      <formula>FM13&lt;&gt;""</formula>
    </cfRule>
    <cfRule type="expression" dxfId="10881" priority="11720">
      <formula>AND(DJ13&lt;&gt;"自立",DK13="")</formula>
    </cfRule>
  </conditionalFormatting>
  <conditionalFormatting sqref="DL13">
    <cfRule type="expression" dxfId="10880" priority="11530">
      <formula>FM13&lt;&gt;""</formula>
    </cfRule>
    <cfRule type="expression" dxfId="10879" priority="11717">
      <formula>DL13=""</formula>
    </cfRule>
  </conditionalFormatting>
  <conditionalFormatting sqref="DM13">
    <cfRule type="expression" dxfId="10878" priority="11715">
      <formula>AND(DL13&lt;&gt;"アレルギー食",DM13&lt;&gt;"")</formula>
    </cfRule>
    <cfRule type="expression" dxfId="10877" priority="11716">
      <formula>AND(DL13="アレルギー食",DM13="")</formula>
    </cfRule>
  </conditionalFormatting>
  <conditionalFormatting sqref="DN13">
    <cfRule type="expression" dxfId="10876" priority="11529">
      <formula>FM13&lt;&gt;""</formula>
    </cfRule>
    <cfRule type="expression" dxfId="10875" priority="11714">
      <formula>DN13=""</formula>
    </cfRule>
  </conditionalFormatting>
  <conditionalFormatting sqref="DO13">
    <cfRule type="expression" dxfId="10874" priority="11528">
      <formula>FM13&lt;&gt;""</formula>
    </cfRule>
    <cfRule type="expression" dxfId="10873" priority="11708">
      <formula>AND(DO13&lt;&gt;"",DN13="")</formula>
    </cfRule>
    <cfRule type="expression" dxfId="10872" priority="11712">
      <formula>AND(DN13&lt;&gt;"自立",DO13="")</formula>
    </cfRule>
    <cfRule type="expression" dxfId="10871" priority="11713">
      <formula>AND(DN13="自立",DO13&lt;&gt;"")</formula>
    </cfRule>
  </conditionalFormatting>
  <conditionalFormatting sqref="DP13">
    <cfRule type="expression" dxfId="10870" priority="11527">
      <formula>FM13&lt;&gt;""</formula>
    </cfRule>
    <cfRule type="expression" dxfId="10869" priority="11711">
      <formula>DP13=""</formula>
    </cfRule>
  </conditionalFormatting>
  <conditionalFormatting sqref="DQ13">
    <cfRule type="expression" dxfId="10868" priority="11526">
      <formula>FM13&lt;&gt;""</formula>
    </cfRule>
    <cfRule type="expression" dxfId="10867" priority="11707">
      <formula>AND(DQ13&lt;&gt;"",DP13="")</formula>
    </cfRule>
    <cfRule type="expression" dxfId="10866" priority="11709">
      <formula>AND(DP13&lt;&gt;"自立",DQ13="")</formula>
    </cfRule>
    <cfRule type="expression" dxfId="10865" priority="11710">
      <formula>AND(DP13="自立",DQ13&lt;&gt;"")</formula>
    </cfRule>
  </conditionalFormatting>
  <conditionalFormatting sqref="DR13">
    <cfRule type="expression" dxfId="10864" priority="11525">
      <formula>FM13&lt;&gt;""</formula>
    </cfRule>
    <cfRule type="expression" dxfId="10863" priority="11706">
      <formula>DR13=""</formula>
    </cfRule>
  </conditionalFormatting>
  <conditionalFormatting sqref="DS13">
    <cfRule type="expression" dxfId="10862" priority="11524">
      <formula>FM13&lt;&gt;""</formula>
    </cfRule>
    <cfRule type="expression" dxfId="10861" priority="11703">
      <formula>AND(DS13&lt;&gt;"",DR13="")</formula>
    </cfRule>
    <cfRule type="expression" dxfId="10860" priority="11704">
      <formula>AND(DR13&lt;&gt;"自立",DS13="")</formula>
    </cfRule>
    <cfRule type="expression" dxfId="10859" priority="11705">
      <formula>AND(DR13="自立",DS13&lt;&gt;"")</formula>
    </cfRule>
  </conditionalFormatting>
  <conditionalFormatting sqref="DT13">
    <cfRule type="expression" dxfId="10858" priority="11523">
      <formula>FM13&lt;&gt;""</formula>
    </cfRule>
    <cfRule type="expression" dxfId="10857" priority="11702">
      <formula>DT13=""</formula>
    </cfRule>
  </conditionalFormatting>
  <conditionalFormatting sqref="DV13">
    <cfRule type="expression" dxfId="10856" priority="11521">
      <formula>FM13&lt;&gt;""</formula>
    </cfRule>
    <cfRule type="expression" dxfId="10855" priority="11701">
      <formula>DV13=""</formula>
    </cfRule>
  </conditionalFormatting>
  <conditionalFormatting sqref="EA13">
    <cfRule type="expression" dxfId="10854" priority="11519">
      <formula>FM13&lt;&gt;""</formula>
    </cfRule>
    <cfRule type="expression" dxfId="10853" priority="11651">
      <formula>AND(EB13&lt;&gt;"",EA13&lt;&gt;"その他")</formula>
    </cfRule>
    <cfRule type="expression" dxfId="10852" priority="11700">
      <formula>EA13=""</formula>
    </cfRule>
  </conditionalFormatting>
  <conditionalFormatting sqref="EB13">
    <cfRule type="expression" dxfId="10851" priority="11698">
      <formula>AND(EA13&lt;&gt;"その他",EB13&lt;&gt;"")</formula>
    </cfRule>
    <cfRule type="expression" dxfId="10850" priority="11699">
      <formula>AND(EA13="その他",EB13="")</formula>
    </cfRule>
  </conditionalFormatting>
  <conditionalFormatting sqref="EC13">
    <cfRule type="expression" dxfId="10849" priority="11518">
      <formula>FM13&lt;&gt;""</formula>
    </cfRule>
    <cfRule type="expression" dxfId="10848" priority="11697">
      <formula>AND(EC13:EI13="")</formula>
    </cfRule>
  </conditionalFormatting>
  <conditionalFormatting sqref="ED13">
    <cfRule type="expression" dxfId="10847" priority="11517">
      <formula>FM13&lt;&gt;""</formula>
    </cfRule>
    <cfRule type="expression" dxfId="10846" priority="11696">
      <formula>AND(EC13:EI13="")</formula>
    </cfRule>
  </conditionalFormatting>
  <conditionalFormatting sqref="EE13">
    <cfRule type="expression" dxfId="10845" priority="11516">
      <formula>FM13&lt;&gt;""</formula>
    </cfRule>
    <cfRule type="expression" dxfId="10844" priority="11695">
      <formula>AND(EC13:EI13="")</formula>
    </cfRule>
  </conditionalFormatting>
  <conditionalFormatting sqref="EF13">
    <cfRule type="expression" dxfId="10843" priority="11515">
      <formula>FM13&lt;&gt;""</formula>
    </cfRule>
    <cfRule type="expression" dxfId="10842" priority="11694">
      <formula>AND(EC13:EI13="")</formula>
    </cfRule>
  </conditionalFormatting>
  <conditionalFormatting sqref="EG13">
    <cfRule type="expression" dxfId="10841" priority="11514">
      <formula>FM13&lt;&gt;""</formula>
    </cfRule>
    <cfRule type="expression" dxfId="10840" priority="11693">
      <formula>AND(EC13:EI13="")</formula>
    </cfRule>
  </conditionalFormatting>
  <conditionalFormatting sqref="EH13">
    <cfRule type="expression" dxfId="10839" priority="11513">
      <formula>FM13&lt;&gt;""</formula>
    </cfRule>
    <cfRule type="expression" dxfId="10838" priority="11692">
      <formula>AND(EC13:EI13="")</formula>
    </cfRule>
  </conditionalFormatting>
  <conditionalFormatting sqref="EI13">
    <cfRule type="expression" dxfId="10837" priority="11512">
      <formula>FM13&lt;&gt;""</formula>
    </cfRule>
    <cfRule type="expression" dxfId="10836" priority="11691">
      <formula>AND(EC13:EI13="")</formula>
    </cfRule>
  </conditionalFormatting>
  <conditionalFormatting sqref="EL13">
    <cfRule type="expression" dxfId="10835" priority="11511">
      <formula>FM13&lt;&gt;""</formula>
    </cfRule>
    <cfRule type="expression" dxfId="10834" priority="11689">
      <formula>AND(EK13&lt;&gt;"",EL13&lt;&gt;"")</formula>
    </cfRule>
    <cfRule type="expression" dxfId="10833" priority="11690">
      <formula>AND(EK13="",EL13="")</formula>
    </cfRule>
  </conditionalFormatting>
  <conditionalFormatting sqref="EM13">
    <cfRule type="expression" dxfId="10832" priority="11510">
      <formula>FM13&lt;&gt;""</formula>
    </cfRule>
    <cfRule type="expression" dxfId="10831" priority="11687">
      <formula>AND(EK13&lt;&gt;"",EM13&lt;&gt;"")</formula>
    </cfRule>
    <cfRule type="expression" dxfId="10830" priority="11688">
      <formula>AND(EK13="",EM13="")</formula>
    </cfRule>
  </conditionalFormatting>
  <conditionalFormatting sqref="EN13">
    <cfRule type="expression" dxfId="10829" priority="11509">
      <formula>FM13&lt;&gt;""</formula>
    </cfRule>
    <cfRule type="expression" dxfId="10828" priority="11685">
      <formula>AND(EK13&lt;&gt;"",EN13&lt;&gt;"")</formula>
    </cfRule>
    <cfRule type="expression" dxfId="10827" priority="11686">
      <formula>AND(EK13="",EN13="")</formula>
    </cfRule>
  </conditionalFormatting>
  <conditionalFormatting sqref="EP13">
    <cfRule type="expression" dxfId="10826" priority="11679">
      <formula>AND(EK13&lt;&gt;"",EP13&lt;&gt;"")</formula>
    </cfRule>
    <cfRule type="expression" dxfId="10825" priority="11683">
      <formula>AND(EP13&lt;&gt;"",EO13="")</formula>
    </cfRule>
    <cfRule type="expression" dxfId="10824" priority="11684">
      <formula>AND(EO13&lt;&gt;"",EP13="")</formula>
    </cfRule>
  </conditionalFormatting>
  <conditionalFormatting sqref="EQ13">
    <cfRule type="expression" dxfId="10823" priority="11678">
      <formula>AND(EK13&lt;&gt;"",EQ13&lt;&gt;"")</formula>
    </cfRule>
    <cfRule type="expression" dxfId="10822" priority="11681">
      <formula>AND(EQ13&lt;&gt;"",EO13="")</formula>
    </cfRule>
    <cfRule type="expression" dxfId="10821" priority="11682">
      <formula>AND(EO13&lt;&gt;"",EQ13="")</formula>
    </cfRule>
  </conditionalFormatting>
  <conditionalFormatting sqref="EO13">
    <cfRule type="expression" dxfId="10820" priority="11680">
      <formula>AND(EK13&lt;&gt;"",EO13&lt;&gt;"")</formula>
    </cfRule>
  </conditionalFormatting>
  <conditionalFormatting sqref="ES13">
    <cfRule type="expression" dxfId="10819" priority="11508">
      <formula>FM13&lt;&gt;""</formula>
    </cfRule>
    <cfRule type="expression" dxfId="10818" priority="11676">
      <formula>AND(ER13&lt;&gt;"",ES13&lt;&gt;"")</formula>
    </cfRule>
    <cfRule type="expression" dxfId="10817" priority="11677">
      <formula>AND(ER13="",ES13="")</formula>
    </cfRule>
  </conditionalFormatting>
  <conditionalFormatting sqref="ET13">
    <cfRule type="expression" dxfId="10816" priority="11507">
      <formula>FM13&lt;&gt;""</formula>
    </cfRule>
    <cfRule type="expression" dxfId="10815" priority="11674">
      <formula>AND(ER13&lt;&gt;"",ET13&lt;&gt;"")</formula>
    </cfRule>
    <cfRule type="expression" dxfId="10814" priority="11675">
      <formula>AND(ER13="",ET13="")</formula>
    </cfRule>
  </conditionalFormatting>
  <conditionalFormatting sqref="EU13">
    <cfRule type="expression" dxfId="10813" priority="11506">
      <formula>FM13&lt;&gt;""</formula>
    </cfRule>
    <cfRule type="expression" dxfId="10812" priority="11672">
      <formula>AND(ER13&lt;&gt;"",EU13&lt;&gt;"")</formula>
    </cfRule>
    <cfRule type="expression" dxfId="10811" priority="11673">
      <formula>AND(ER13="",EU13="")</formula>
    </cfRule>
  </conditionalFormatting>
  <conditionalFormatting sqref="EW13">
    <cfRule type="expression" dxfId="10810" priority="11666">
      <formula>AND(ER13&lt;&gt;"",EW13&lt;&gt;"")</formula>
    </cfRule>
    <cfRule type="expression" dxfId="10809" priority="11670">
      <formula>AND(EW13&lt;&gt;"",EV13="")</formula>
    </cfRule>
    <cfRule type="expression" dxfId="10808" priority="11671">
      <formula>AND(EV13&lt;&gt;"",EW13="")</formula>
    </cfRule>
  </conditionalFormatting>
  <conditionalFormatting sqref="EX13">
    <cfRule type="expression" dxfId="10807" priority="11665">
      <formula>AND(ER13&lt;&gt;"",EX13&lt;&gt;"")</formula>
    </cfRule>
    <cfRule type="expression" dxfId="10806" priority="11668">
      <formula>AND(EX13&lt;&gt;"",EV13="")</formula>
    </cfRule>
    <cfRule type="expression" dxfId="10805" priority="11669">
      <formula>AND(EV13&lt;&gt;"",EX13="")</formula>
    </cfRule>
  </conditionalFormatting>
  <conditionalFormatting sqref="EV13">
    <cfRule type="expression" dxfId="10804" priority="11667">
      <formula>AND(ER13&lt;&gt;"",EV13&lt;&gt;"")</formula>
    </cfRule>
  </conditionalFormatting>
  <conditionalFormatting sqref="ER13">
    <cfRule type="expression" dxfId="10803" priority="11664">
      <formula>AND(ER13&lt;&gt;"",OR(ES13:EX13&lt;&gt;""))</formula>
    </cfRule>
  </conditionalFormatting>
  <conditionalFormatting sqref="EK13">
    <cfRule type="expression" dxfId="10802" priority="11663">
      <formula>AND(EK13&lt;&gt;"",OR(EL13:EQ13&lt;&gt;""))</formula>
    </cfRule>
  </conditionalFormatting>
  <conditionalFormatting sqref="EY13">
    <cfRule type="expression" dxfId="10801" priority="11505">
      <formula>FM13&lt;&gt;""</formula>
    </cfRule>
    <cfRule type="expression" dxfId="10800" priority="11662">
      <formula>AND(EY13:FD13="")</formula>
    </cfRule>
  </conditionalFormatting>
  <conditionalFormatting sqref="EZ13">
    <cfRule type="expression" dxfId="10799" priority="11504">
      <formula>FM13&lt;&gt;""</formula>
    </cfRule>
    <cfRule type="expression" dxfId="10798" priority="11661">
      <formula>AND(EY13:FD13="")</formula>
    </cfRule>
  </conditionalFormatting>
  <conditionalFormatting sqref="FA13">
    <cfRule type="expression" dxfId="10797" priority="11503">
      <formula>FM13&lt;&gt;""</formula>
    </cfRule>
    <cfRule type="expression" dxfId="10796" priority="11660">
      <formula>AND(EY13:FD13="")</formula>
    </cfRule>
  </conditionalFormatting>
  <conditionalFormatting sqref="FB13">
    <cfRule type="expression" dxfId="10795" priority="11502">
      <formula>FM13&lt;&gt;""</formula>
    </cfRule>
    <cfRule type="expression" dxfId="10794" priority="11659">
      <formula>AND(EY13:FD13="")</formula>
    </cfRule>
  </conditionalFormatting>
  <conditionalFormatting sqref="FD13">
    <cfRule type="expression" dxfId="10793" priority="11500">
      <formula>FM13&lt;&gt;""</formula>
    </cfRule>
    <cfRule type="expression" dxfId="10792" priority="11658">
      <formula>AND(EY13:FD13="")</formula>
    </cfRule>
  </conditionalFormatting>
  <conditionalFormatting sqref="FC13">
    <cfRule type="expression" dxfId="10791" priority="11501">
      <formula>FM13&lt;&gt;""</formula>
    </cfRule>
    <cfRule type="expression" dxfId="10790" priority="11657">
      <formula>AND(EY13:FD13="")</formula>
    </cfRule>
  </conditionalFormatting>
  <conditionalFormatting sqref="FE13">
    <cfRule type="expression" dxfId="10789" priority="11499">
      <formula>FM13&lt;&gt;""</formula>
    </cfRule>
    <cfRule type="expression" dxfId="10788" priority="11656">
      <formula>FE13=""</formula>
    </cfRule>
  </conditionalFormatting>
  <conditionalFormatting sqref="FF13">
    <cfRule type="expression" dxfId="10787" priority="11654">
      <formula>AND(FE13&lt;&gt;"2人以上の体制",FF13&lt;&gt;"")</formula>
    </cfRule>
    <cfRule type="expression" dxfId="10786" priority="11655">
      <formula>AND(FE13="2人以上の体制",FF13="")</formula>
    </cfRule>
  </conditionalFormatting>
  <conditionalFormatting sqref="FG13">
    <cfRule type="expression" dxfId="10785" priority="11498">
      <formula>FM13&lt;&gt;""</formula>
    </cfRule>
    <cfRule type="expression" dxfId="10784" priority="11653">
      <formula>FG13=""</formula>
    </cfRule>
  </conditionalFormatting>
  <conditionalFormatting sqref="FH13">
    <cfRule type="expression" dxfId="10783" priority="11497">
      <formula>FM13&lt;&gt;""</formula>
    </cfRule>
    <cfRule type="expression" dxfId="10782" priority="11652">
      <formula>FH13=""</formula>
    </cfRule>
  </conditionalFormatting>
  <conditionalFormatting sqref="BO13">
    <cfRule type="expression" dxfId="10781" priority="11571">
      <formula>FM13&lt;&gt;""</formula>
    </cfRule>
    <cfRule type="expression" dxfId="10780" priority="11650">
      <formula>BO13=""</formula>
    </cfRule>
  </conditionalFormatting>
  <conditionalFormatting sqref="BP13">
    <cfRule type="expression" dxfId="10779" priority="11570">
      <formula>FM13&lt;&gt;""</formula>
    </cfRule>
    <cfRule type="expression" dxfId="10778" priority="11649">
      <formula>BP13=""</formula>
    </cfRule>
  </conditionalFormatting>
  <conditionalFormatting sqref="BQ13">
    <cfRule type="expression" dxfId="10777" priority="11569">
      <formula>FM13&lt;&gt;""</formula>
    </cfRule>
    <cfRule type="expression" dxfId="10776" priority="11648">
      <formula>BQ13=""</formula>
    </cfRule>
  </conditionalFormatting>
  <conditionalFormatting sqref="BR13">
    <cfRule type="expression" dxfId="10775" priority="11568">
      <formula>FM13&lt;&gt;""</formula>
    </cfRule>
    <cfRule type="expression" dxfId="10774" priority="11637">
      <formula>AND(BR13:BS13="")</formula>
    </cfRule>
  </conditionalFormatting>
  <conditionalFormatting sqref="BS13">
    <cfRule type="expression" dxfId="10773" priority="11567">
      <formula>FM13&lt;&gt;""</formula>
    </cfRule>
    <cfRule type="expression" dxfId="10772" priority="11647">
      <formula>AND(BR13:BS13="")</formula>
    </cfRule>
  </conditionalFormatting>
  <conditionalFormatting sqref="BU13">
    <cfRule type="expression" dxfId="10771" priority="11642">
      <formula>AND(BT13="",BU13&lt;&gt;"")</formula>
    </cfRule>
    <cfRule type="expression" dxfId="10770" priority="11646">
      <formula>AND(BT13&lt;&gt;"",BU13="")</formula>
    </cfRule>
  </conditionalFormatting>
  <conditionalFormatting sqref="BV13">
    <cfRule type="expression" dxfId="10769" priority="11641">
      <formula>AND(BT13="",BV13&lt;&gt;"")</formula>
    </cfRule>
    <cfRule type="expression" dxfId="10768" priority="11645">
      <formula>AND(BT13&lt;&gt;"",BV13="")</formula>
    </cfRule>
  </conditionalFormatting>
  <conditionalFormatting sqref="BW13">
    <cfRule type="expression" dxfId="10767" priority="11640">
      <formula>AND(BT13="",BW13&lt;&gt;"")</formula>
    </cfRule>
    <cfRule type="expression" dxfId="10766" priority="11644">
      <formula>AND(BT13&lt;&gt;"",AND(BW13:BX13=""))</formula>
    </cfRule>
  </conditionalFormatting>
  <conditionalFormatting sqref="BX13">
    <cfRule type="expression" dxfId="10765" priority="11639">
      <formula>AND(BT13="",BX13&lt;&gt;"")</formula>
    </cfRule>
    <cfRule type="expression" dxfId="10764" priority="11643">
      <formula>AND(BT13&lt;&gt;"",AND(BW13:BX13=""))</formula>
    </cfRule>
  </conditionalFormatting>
  <conditionalFormatting sqref="BT13">
    <cfRule type="expression" dxfId="10763" priority="11638">
      <formula>AND(BT13="",OR(BU13:BX13&lt;&gt;""))</formula>
    </cfRule>
  </conditionalFormatting>
  <conditionalFormatting sqref="BY13">
    <cfRule type="expression" dxfId="10762" priority="11566">
      <formula>FM13&lt;&gt;""</formula>
    </cfRule>
    <cfRule type="expression" dxfId="10761" priority="11636">
      <formula>BY13=""</formula>
    </cfRule>
  </conditionalFormatting>
  <conditionalFormatting sqref="BZ13">
    <cfRule type="expression" dxfId="10760" priority="11565">
      <formula>FM13&lt;&gt;""</formula>
    </cfRule>
    <cfRule type="expression" dxfId="10759" priority="11635">
      <formula>BZ13=""</formula>
    </cfRule>
  </conditionalFormatting>
  <conditionalFormatting sqref="CC13">
    <cfRule type="expression" dxfId="10758" priority="11564">
      <formula>FM13&lt;&gt;""</formula>
    </cfRule>
    <cfRule type="expression" dxfId="10757" priority="11634">
      <formula>CC13=""</formula>
    </cfRule>
  </conditionalFormatting>
  <conditionalFormatting sqref="CD13">
    <cfRule type="expression" dxfId="10756" priority="11563">
      <formula>FM13&lt;&gt;""</formula>
    </cfRule>
    <cfRule type="expression" dxfId="10755" priority="11633">
      <formula>CD13=""</formula>
    </cfRule>
  </conditionalFormatting>
  <conditionalFormatting sqref="CE13">
    <cfRule type="expression" dxfId="10754" priority="11562">
      <formula>FM13&lt;&gt;""</formula>
    </cfRule>
    <cfRule type="expression" dxfId="10753" priority="11632">
      <formula>CE13=""</formula>
    </cfRule>
  </conditionalFormatting>
  <conditionalFormatting sqref="FK13">
    <cfRule type="expression" dxfId="10752" priority="11631">
      <formula>FK13=""</formula>
    </cfRule>
  </conditionalFormatting>
  <conditionalFormatting sqref="H13">
    <cfRule type="expression" dxfId="10751" priority="11612">
      <formula>FM13&lt;&gt;""</formula>
    </cfRule>
    <cfRule type="expression" dxfId="10750" priority="11628">
      <formula>H13=""</formula>
    </cfRule>
  </conditionalFormatting>
  <conditionalFormatting sqref="B13">
    <cfRule type="expression" dxfId="10749" priority="11496">
      <formula>FM13&lt;&gt;""</formula>
    </cfRule>
    <cfRule type="expression" dxfId="10748" priority="11627">
      <formula>B13=""</formula>
    </cfRule>
  </conditionalFormatting>
  <conditionalFormatting sqref="CF13">
    <cfRule type="expression" dxfId="10747" priority="11561">
      <formula>FM13&lt;&gt;""</formula>
    </cfRule>
    <cfRule type="expression" dxfId="10746" priority="11626">
      <formula>CF13=""</formula>
    </cfRule>
  </conditionalFormatting>
  <conditionalFormatting sqref="EJ13">
    <cfRule type="expression" dxfId="10745" priority="11625">
      <formula>AND(OR(EC13:EH13&lt;&gt;""),EJ13="")</formula>
    </cfRule>
  </conditionalFormatting>
  <conditionalFormatting sqref="BE13">
    <cfRule type="expression" dxfId="10744" priority="11572">
      <formula>FM13&lt;&gt;""</formula>
    </cfRule>
    <cfRule type="expression" dxfId="10743" priority="11624">
      <formula>BE13=""</formula>
    </cfRule>
  </conditionalFormatting>
  <conditionalFormatting sqref="BF13">
    <cfRule type="expression" dxfId="10742" priority="11623">
      <formula>AND(BE13="同居",AND(BF13="",BG13=""))</formula>
    </cfRule>
  </conditionalFormatting>
  <conditionalFormatting sqref="CB13">
    <cfRule type="expression" dxfId="10741" priority="11622">
      <formula>AND(CA13&lt;&gt;"",CB13="")</formula>
    </cfRule>
  </conditionalFormatting>
  <conditionalFormatting sqref="CA13">
    <cfRule type="expression" dxfId="10740" priority="11621">
      <formula>AND(CA13="",CB13&lt;&gt;"")</formula>
    </cfRule>
  </conditionalFormatting>
  <conditionalFormatting sqref="DU13">
    <cfRule type="expression" dxfId="10739" priority="11522">
      <formula>FM13&lt;&gt;""</formula>
    </cfRule>
    <cfRule type="expression" dxfId="10738" priority="11618">
      <formula>AND(DU13&lt;&gt;"",DT13="")</formula>
    </cfRule>
    <cfRule type="expression" dxfId="10737" priority="11619">
      <formula>AND(DT13&lt;&gt;"自立",DU13="")</formula>
    </cfRule>
    <cfRule type="expression" dxfId="10736" priority="11620">
      <formula>AND(DT13="自立",DU13&lt;&gt;"")</formula>
    </cfRule>
  </conditionalFormatting>
  <conditionalFormatting sqref="DW13">
    <cfRule type="expression" dxfId="10735" priority="11520">
      <formula>FM13&lt;&gt;""</formula>
    </cfRule>
    <cfRule type="expression" dxfId="10734" priority="11615">
      <formula>AND(DW13&lt;&gt;"",DV13="")</formula>
    </cfRule>
    <cfRule type="expression" dxfId="10733" priority="11616">
      <formula>AND(DV13="自立",DW13&lt;&gt;"")</formula>
    </cfRule>
    <cfRule type="expression" dxfId="10732" priority="11617">
      <formula>AND(DV13&lt;&gt;"自立",DW13="")</formula>
    </cfRule>
  </conditionalFormatting>
  <conditionalFormatting sqref="I13:J13">
    <cfRule type="expression" dxfId="10731" priority="11614">
      <formula>I13=""</formula>
    </cfRule>
  </conditionalFormatting>
  <conditionalFormatting sqref="P13">
    <cfRule type="expression" dxfId="10730" priority="11608">
      <formula>FM13&lt;&gt;""</formula>
    </cfRule>
    <cfRule type="expression" dxfId="10729" priority="11613">
      <formula>P13=""</formula>
    </cfRule>
  </conditionalFormatting>
  <conditionalFormatting sqref="FN13">
    <cfRule type="expression" dxfId="10728" priority="11491">
      <formula>AND(FN13="",AND(Q13:FJ13=""))</formula>
    </cfRule>
    <cfRule type="expression" dxfId="10727" priority="11492">
      <formula>AND(FN13&lt;&gt;"",OR(Q13:FJ13&lt;&gt;""))</formula>
    </cfRule>
  </conditionalFormatting>
  <conditionalFormatting sqref="FM13">
    <cfRule type="expression" dxfId="10726" priority="11493">
      <formula>AND(FM13="",AND(Q13:FJ13=""))</formula>
    </cfRule>
    <cfRule type="expression" dxfId="10725" priority="11495">
      <formula>AND(FM13&lt;&gt;"",OR(Q13:FJ13&lt;&gt;""))</formula>
    </cfRule>
  </conditionalFormatting>
  <conditionalFormatting sqref="FL13">
    <cfRule type="expression" dxfId="10724" priority="11494">
      <formula>FL13=""</formula>
    </cfRule>
  </conditionalFormatting>
  <conditionalFormatting sqref="C14">
    <cfRule type="expression" dxfId="10723" priority="11490">
      <formula>C14=""</formula>
    </cfRule>
  </conditionalFormatting>
  <conditionalFormatting sqref="D14">
    <cfRule type="expression" dxfId="10722" priority="11489">
      <formula>D14=""</formula>
    </cfRule>
  </conditionalFormatting>
  <conditionalFormatting sqref="E14">
    <cfRule type="expression" dxfId="10721" priority="11488">
      <formula>E14=""</formula>
    </cfRule>
  </conditionalFormatting>
  <conditionalFormatting sqref="G14">
    <cfRule type="expression" dxfId="10720" priority="11487">
      <formula>G14=""</formula>
    </cfRule>
  </conditionalFormatting>
  <conditionalFormatting sqref="K14">
    <cfRule type="expression" dxfId="10719" priority="11228">
      <formula>FM14&lt;&gt;""</formula>
    </cfRule>
    <cfRule type="expression" dxfId="10718" priority="11486">
      <formula>AND(K14="",L14="")</formula>
    </cfRule>
  </conditionalFormatting>
  <conditionalFormatting sqref="L14">
    <cfRule type="expression" dxfId="10717" priority="11227">
      <formula>FM14&lt;&gt;""</formula>
    </cfRule>
    <cfRule type="expression" dxfId="10716" priority="11485">
      <formula>AND(K14="",L14="")</formula>
    </cfRule>
  </conditionalFormatting>
  <conditionalFormatting sqref="O14">
    <cfRule type="expression" dxfId="10715" priority="11226">
      <formula>FM14&lt;&gt;""</formula>
    </cfRule>
    <cfRule type="expression" dxfId="10714" priority="11484">
      <formula>O14=""</formula>
    </cfRule>
  </conditionalFormatting>
  <conditionalFormatting sqref="Q14">
    <cfRule type="expression" dxfId="10713" priority="11224">
      <formula>FM14&lt;&gt;""</formula>
    </cfRule>
    <cfRule type="expression" dxfId="10712" priority="11482">
      <formula>AND(Q14&lt;&gt;"",OR(R14:AD14&lt;&gt;""))</formula>
    </cfRule>
    <cfRule type="expression" dxfId="10711" priority="11483">
      <formula>AND(Q14="",AND(R14:AD14=""))</formula>
    </cfRule>
  </conditionalFormatting>
  <conditionalFormatting sqref="R14">
    <cfRule type="expression" dxfId="10710" priority="11223">
      <formula>FM14&lt;&gt;""</formula>
    </cfRule>
    <cfRule type="expression" dxfId="10709" priority="11480">
      <formula>AND(Q14&lt;&gt;"",OR(R14:AD14&lt;&gt;""))</formula>
    </cfRule>
    <cfRule type="expression" dxfId="10708" priority="11481">
      <formula>AND(Q14="",AND(R14:AD14=""))</formula>
    </cfRule>
  </conditionalFormatting>
  <conditionalFormatting sqref="S14">
    <cfRule type="expression" dxfId="10707" priority="11222">
      <formula>FM14&lt;&gt;""</formula>
    </cfRule>
    <cfRule type="expression" dxfId="10706" priority="11478">
      <formula>AND(Q14&lt;&gt;"",OR(R14:AD14&lt;&gt;""))</formula>
    </cfRule>
    <cfRule type="expression" dxfId="10705" priority="11479">
      <formula>AND(Q14="",AND(R14:AD14=""))</formula>
    </cfRule>
  </conditionalFormatting>
  <conditionalFormatting sqref="T14">
    <cfRule type="expression" dxfId="10704" priority="11221">
      <formula>FM14&lt;&gt;""</formula>
    </cfRule>
    <cfRule type="expression" dxfId="10703" priority="11466">
      <formula>AND(Q14&lt;&gt;"",OR(R14:AD14&lt;&gt;""))</formula>
    </cfRule>
    <cfRule type="expression" dxfId="10702" priority="11477">
      <formula>AND(Q14="",AND(R14:AD14=""))</formula>
    </cfRule>
  </conditionalFormatting>
  <conditionalFormatting sqref="U14">
    <cfRule type="expression" dxfId="10701" priority="11220">
      <formula>FM14&lt;&gt;""</formula>
    </cfRule>
    <cfRule type="expression" dxfId="10700" priority="11465">
      <formula>AND(Q14&lt;&gt;"",OR(R14:AD14&lt;&gt;""))</formula>
    </cfRule>
    <cfRule type="expression" dxfId="10699" priority="11476">
      <formula>AND(Q14="",AND(R14:AD14=""))</formula>
    </cfRule>
  </conditionalFormatting>
  <conditionalFormatting sqref="V14">
    <cfRule type="expression" dxfId="10698" priority="11219">
      <formula>FM14&lt;&gt;""</formula>
    </cfRule>
    <cfRule type="expression" dxfId="10697" priority="11464">
      <formula>AND(Q14&lt;&gt;"",OR(R14:AD14&lt;&gt;""))</formula>
    </cfRule>
    <cfRule type="expression" dxfId="10696" priority="11475">
      <formula>AND(Q14="",AND(R14:AD14=""))</formula>
    </cfRule>
  </conditionalFormatting>
  <conditionalFormatting sqref="W14">
    <cfRule type="expression" dxfId="10695" priority="11218">
      <formula>FM14&lt;&gt;""</formula>
    </cfRule>
    <cfRule type="expression" dxfId="10694" priority="11463">
      <formula>AND(Q14&lt;&gt;"",OR(R14:AD14&lt;&gt;""))</formula>
    </cfRule>
    <cfRule type="expression" dxfId="10693" priority="11474">
      <formula>AND(Q14="",AND(R14:AD14=""))</formula>
    </cfRule>
  </conditionalFormatting>
  <conditionalFormatting sqref="X14">
    <cfRule type="expression" dxfId="10692" priority="11217">
      <formula>FM14&lt;&gt;""</formula>
    </cfRule>
    <cfRule type="expression" dxfId="10691" priority="11462">
      <formula>AND(Q14&lt;&gt;"",OR(R14:AD14&lt;&gt;""))</formula>
    </cfRule>
    <cfRule type="expression" dxfId="10690" priority="11473">
      <formula>AND(Q14="",AND(R14:AD14=""))</formula>
    </cfRule>
  </conditionalFormatting>
  <conditionalFormatting sqref="Y14">
    <cfRule type="expression" dxfId="10689" priority="11216">
      <formula>FM14&lt;&gt;""</formula>
    </cfRule>
    <cfRule type="expression" dxfId="10688" priority="11461">
      <formula>AND(Q14&lt;&gt;"",OR(R14:AD14&lt;&gt;""))</formula>
    </cfRule>
    <cfRule type="expression" dxfId="10687" priority="11472">
      <formula>AND(Q14="",AND(R14:AD14=""))</formula>
    </cfRule>
  </conditionalFormatting>
  <conditionalFormatting sqref="Z14">
    <cfRule type="expression" dxfId="10686" priority="11215">
      <formula>FM14&lt;&gt;""</formula>
    </cfRule>
    <cfRule type="expression" dxfId="10685" priority="11460">
      <formula>AND(Q14&lt;&gt;"",OR(R14:AD14&lt;&gt;""))</formula>
    </cfRule>
    <cfRule type="expression" dxfId="10684" priority="11471">
      <formula>AND(Q14="",AND(R14:AD14=""))</formula>
    </cfRule>
  </conditionalFormatting>
  <conditionalFormatting sqref="AA14">
    <cfRule type="expression" dxfId="10683" priority="11214">
      <formula>FM14&lt;&gt;""</formula>
    </cfRule>
    <cfRule type="expression" dxfId="10682" priority="11459">
      <formula>AND(Q14&lt;&gt;"",OR(R14:AD14&lt;&gt;""))</formula>
    </cfRule>
    <cfRule type="expression" dxfId="10681" priority="11470">
      <formula>AND(Q14="",AND(R14:AD14=""))</formula>
    </cfRule>
  </conditionalFormatting>
  <conditionalFormatting sqref="AB14">
    <cfRule type="expression" dxfId="10680" priority="11213">
      <formula>FM14&lt;&gt;""</formula>
    </cfRule>
    <cfRule type="expression" dxfId="10679" priority="11458">
      <formula>AND(Q14&lt;&gt;"",OR(R14:AD14&lt;&gt;""))</formula>
    </cfRule>
    <cfRule type="expression" dxfId="10678" priority="11469">
      <formula>AND(Q14="",AND(R14:AD14=""))</formula>
    </cfRule>
  </conditionalFormatting>
  <conditionalFormatting sqref="AC14">
    <cfRule type="expression" dxfId="10677" priority="11212">
      <formula>FM14&lt;&gt;""</formula>
    </cfRule>
    <cfRule type="expression" dxfId="10676" priority="11457">
      <formula>AND(Q14&lt;&gt;"",OR(R14:AD14&lt;&gt;""))</formula>
    </cfRule>
    <cfRule type="expression" dxfId="10675" priority="11468">
      <formula>AND(Q14="",AND(R14:AD14=""))</formula>
    </cfRule>
  </conditionalFormatting>
  <conditionalFormatting sqref="AD14">
    <cfRule type="expression" dxfId="10674" priority="11211">
      <formula>FM14&lt;&gt;""</formula>
    </cfRule>
    <cfRule type="expression" dxfId="10673" priority="11456">
      <formula>AND(Q14&lt;&gt;"",OR(R14:AD14&lt;&gt;""))</formula>
    </cfRule>
    <cfRule type="expression" dxfId="10672" priority="11467">
      <formula>AND(Q14="",AND(R14:AD14=""))</formula>
    </cfRule>
  </conditionalFormatting>
  <conditionalFormatting sqref="AE14">
    <cfRule type="expression" dxfId="10671" priority="11210">
      <formula>FM14&lt;&gt;""</formula>
    </cfRule>
    <cfRule type="expression" dxfId="10670" priority="11453">
      <formula>AND(AE14="無",OR(AF14:AI14&lt;&gt;""))</formula>
    </cfRule>
    <cfRule type="expression" dxfId="10669" priority="11454">
      <formula>AND(AE14="有",AND(AF14:AI14=""))</formula>
    </cfRule>
    <cfRule type="expression" dxfId="10668" priority="11455">
      <formula>AE14=""</formula>
    </cfRule>
  </conditionalFormatting>
  <conditionalFormatting sqref="AF14">
    <cfRule type="expression" dxfId="10667" priority="11448">
      <formula>AND(AE14="無",OR(AF14:AI14&lt;&gt;""))</formula>
    </cfRule>
    <cfRule type="expression" dxfId="10666" priority="11452">
      <formula>AND(AE14="有",AND(AF14:AI14=""))</formula>
    </cfRule>
  </conditionalFormatting>
  <conditionalFormatting sqref="AG14">
    <cfRule type="expression" dxfId="10665" priority="11447">
      <formula>AND(AE14="無",OR(AF14:AI14&lt;&gt;""))</formula>
    </cfRule>
    <cfRule type="expression" dxfId="10664" priority="11451">
      <formula>AND(AE14="有",AND(AF14:AI14=""))</formula>
    </cfRule>
  </conditionalFormatting>
  <conditionalFormatting sqref="AH14">
    <cfRule type="expression" dxfId="10663" priority="11446">
      <formula>AND(AE14="無",OR(AF14:AI14&lt;&gt;""))</formula>
    </cfRule>
    <cfRule type="expression" dxfId="10662" priority="11450">
      <formula>AND(AE14="有",AND(AF14:AI14=""))</formula>
    </cfRule>
  </conditionalFormatting>
  <conditionalFormatting sqref="AI14">
    <cfRule type="expression" dxfId="10661" priority="11445">
      <formula>AND(AE14="無",OR(AF14:AI14&lt;&gt;""))</formula>
    </cfRule>
    <cfRule type="expression" dxfId="10660" priority="11449">
      <formula>AND(AE14="有",AND(AF14:AI14=""))</formula>
    </cfRule>
  </conditionalFormatting>
  <conditionalFormatting sqref="AJ14">
    <cfRule type="expression" dxfId="10659" priority="11209">
      <formula>FM14&lt;&gt;""</formula>
    </cfRule>
    <cfRule type="expression" dxfId="10658" priority="11444">
      <formula>AJ14=""</formula>
    </cfRule>
  </conditionalFormatting>
  <conditionalFormatting sqref="AK14">
    <cfRule type="expression" dxfId="10657" priority="11208">
      <formula>FM14&lt;&gt;""</formula>
    </cfRule>
    <cfRule type="expression" dxfId="10656" priority="11443">
      <formula>AK14=""</formula>
    </cfRule>
  </conditionalFormatting>
  <conditionalFormatting sqref="AL14">
    <cfRule type="expression" dxfId="10655" priority="11207">
      <formula>FM14&lt;&gt;""</formula>
    </cfRule>
    <cfRule type="expression" dxfId="10654" priority="11442">
      <formula>AL14=""</formula>
    </cfRule>
  </conditionalFormatting>
  <conditionalFormatting sqref="AM14">
    <cfRule type="expression" dxfId="10653" priority="11206">
      <formula>FM14&lt;&gt;""</formula>
    </cfRule>
    <cfRule type="expression" dxfId="10652" priority="11441">
      <formula>AM14=""</formula>
    </cfRule>
  </conditionalFormatting>
  <conditionalFormatting sqref="AN14">
    <cfRule type="expression" dxfId="10651" priority="11205">
      <formula>FM14&lt;&gt;""</formula>
    </cfRule>
    <cfRule type="expression" dxfId="10650" priority="11436">
      <formula>AND(AN14="なし",AO14&lt;&gt;"")</formula>
    </cfRule>
    <cfRule type="expression" dxfId="10649" priority="11437">
      <formula>AND(AN14="あり",AO14="")</formula>
    </cfRule>
    <cfRule type="expression" dxfId="10648" priority="11440">
      <formula>AN14=""</formula>
    </cfRule>
  </conditionalFormatting>
  <conditionalFormatting sqref="AO14">
    <cfRule type="expression" dxfId="10647" priority="11438">
      <formula>AND(AN14="なし",AO14&lt;&gt;"")</formula>
    </cfRule>
    <cfRule type="expression" dxfId="10646" priority="11439">
      <formula>AND(AN14="あり",AO14="")</formula>
    </cfRule>
  </conditionalFormatting>
  <conditionalFormatting sqref="AP14">
    <cfRule type="expression" dxfId="10645" priority="11204">
      <formula>FM14&lt;&gt;""</formula>
    </cfRule>
    <cfRule type="expression" dxfId="10644" priority="11434">
      <formula>AND(AP14&lt;&gt;"",OR(AQ14:BD14&lt;&gt;""))</formula>
    </cfRule>
    <cfRule type="expression" dxfId="10643" priority="11435">
      <formula>AND(AP14="",AND(AQ14:BD14=""))</formula>
    </cfRule>
  </conditionalFormatting>
  <conditionalFormatting sqref="AQ14">
    <cfRule type="expression" dxfId="10642" priority="11203">
      <formula>FM14&lt;&gt;""</formula>
    </cfRule>
    <cfRule type="expression" dxfId="10641" priority="11432">
      <formula>AND(AP14&lt;&gt;"",OR(AQ14:BD14&lt;&gt;""))</formula>
    </cfRule>
    <cfRule type="expression" dxfId="10640" priority="11433">
      <formula>AND(AP14="",AND(AQ14:BD14=""))</formula>
    </cfRule>
  </conditionalFormatting>
  <conditionalFormatting sqref="AR14">
    <cfRule type="expression" dxfId="10639" priority="11202">
      <formula>FM14&lt;&gt;""</formula>
    </cfRule>
    <cfRule type="expression" dxfId="10638" priority="11430">
      <formula>AND(AP14&lt;&gt;"",OR(AQ14:BD14&lt;&gt;""))</formula>
    </cfRule>
    <cfRule type="expression" dxfId="10637" priority="11431">
      <formula>AND(AP14="",AND(AQ14:BD14=""))</formula>
    </cfRule>
  </conditionalFormatting>
  <conditionalFormatting sqref="AS14">
    <cfRule type="expression" dxfId="10636" priority="11201">
      <formula>FM14&lt;&gt;""</formula>
    </cfRule>
    <cfRule type="expression" dxfId="10635" priority="11428">
      <formula>AND(AP14&lt;&gt;"",OR(AQ14:BD14&lt;&gt;""))</formula>
    </cfRule>
    <cfRule type="expression" dxfId="10634" priority="11429">
      <formula>AND(AP14="",AND(AQ14:BD14=""))</formula>
    </cfRule>
  </conditionalFormatting>
  <conditionalFormatting sqref="AT14">
    <cfRule type="expression" dxfId="10633" priority="11200">
      <formula>FM14&lt;&gt;""</formula>
    </cfRule>
    <cfRule type="expression" dxfId="10632" priority="11426">
      <formula>AND(AP14&lt;&gt;"",OR(AQ14:BD14&lt;&gt;""))</formula>
    </cfRule>
    <cfRule type="expression" dxfId="10631" priority="11427">
      <formula>AND(AP14="",AND(AQ14:BD14=""))</formula>
    </cfRule>
  </conditionalFormatting>
  <conditionalFormatting sqref="AU14">
    <cfRule type="expression" dxfId="10630" priority="11199">
      <formula>FM14&lt;&gt;""</formula>
    </cfRule>
    <cfRule type="expression" dxfId="10629" priority="11424">
      <formula>AND(AP14&lt;&gt;"",OR(AQ14:BD14&lt;&gt;""))</formula>
    </cfRule>
    <cfRule type="expression" dxfId="10628" priority="11425">
      <formula>AND(AP14="",AND(AQ14:BD14=""))</formula>
    </cfRule>
  </conditionalFormatting>
  <conditionalFormatting sqref="AV14">
    <cfRule type="expression" dxfId="10627" priority="11198">
      <formula>FM14&lt;&gt;""</formula>
    </cfRule>
    <cfRule type="expression" dxfId="10626" priority="11422">
      <formula>AND(AP14&lt;&gt;"",OR(AQ14:BD14&lt;&gt;""))</formula>
    </cfRule>
    <cfRule type="expression" dxfId="10625" priority="11423">
      <formula>AND(AP14="",AND(AQ14:BD14=""))</formula>
    </cfRule>
  </conditionalFormatting>
  <conditionalFormatting sqref="AW14">
    <cfRule type="expression" dxfId="10624" priority="11197">
      <formula>FM14&lt;&gt;""</formula>
    </cfRule>
    <cfRule type="expression" dxfId="10623" priority="11420">
      <formula>AND(AP14&lt;&gt;"",OR(AQ14:BD14&lt;&gt;""))</formula>
    </cfRule>
    <cfRule type="expression" dxfId="10622" priority="11421">
      <formula>AND(AP14="",AND(AQ14:BD14=""))</formula>
    </cfRule>
  </conditionalFormatting>
  <conditionalFormatting sqref="AX14">
    <cfRule type="expression" dxfId="10621" priority="11196">
      <formula>FM14&lt;&gt;""</formula>
    </cfRule>
    <cfRule type="expression" dxfId="10620" priority="11418">
      <formula>AND(AP14&lt;&gt;"",OR(AQ14:BD14&lt;&gt;""))</formula>
    </cfRule>
    <cfRule type="expression" dxfId="10619" priority="11419">
      <formula>AND(AP14="",AND(AQ14:BD14=""))</formula>
    </cfRule>
  </conditionalFormatting>
  <conditionalFormatting sqref="AY14">
    <cfRule type="expression" dxfId="10618" priority="11195">
      <formula>FM14&lt;&gt;""</formula>
    </cfRule>
    <cfRule type="expression" dxfId="10617" priority="11416">
      <formula>AND(AP14&lt;&gt;"",OR(AQ14:BD14&lt;&gt;""))</formula>
    </cfRule>
    <cfRule type="expression" dxfId="10616" priority="11417">
      <formula>AND(AP14="",AND(AQ14:BD14=""))</formula>
    </cfRule>
  </conditionalFormatting>
  <conditionalFormatting sqref="AZ14">
    <cfRule type="expression" dxfId="10615" priority="11194">
      <formula>FM14&lt;&gt;""</formula>
    </cfRule>
    <cfRule type="expression" dxfId="10614" priority="11414">
      <formula>AND(AP14&lt;&gt;"",OR(AQ14:BD14&lt;&gt;""))</formula>
    </cfRule>
    <cfRule type="expression" dxfId="10613" priority="11415">
      <formula>AND(AP14="",AND(AQ14:BD14=""))</formula>
    </cfRule>
  </conditionalFormatting>
  <conditionalFormatting sqref="BA14">
    <cfRule type="expression" dxfId="10612" priority="11193">
      <formula>FM14&lt;&gt;""</formula>
    </cfRule>
    <cfRule type="expression" dxfId="10611" priority="11412">
      <formula>AND(AP14&lt;&gt;"",OR(AQ14:BD14&lt;&gt;""))</formula>
    </cfRule>
    <cfRule type="expression" dxfId="10610" priority="11413">
      <formula>AND(AP14="",AND(AQ14:BD14=""))</formula>
    </cfRule>
  </conditionalFormatting>
  <conditionalFormatting sqref="BB14">
    <cfRule type="expression" dxfId="10609" priority="11192">
      <formula>FM14&lt;&gt;""</formula>
    </cfRule>
    <cfRule type="expression" dxfId="10608" priority="11410">
      <formula>AND(AP14&lt;&gt;"",OR(AQ14:BD14&lt;&gt;""))</formula>
    </cfRule>
    <cfRule type="expression" dxfId="10607" priority="11411">
      <formula>AND(AP14="",AND(AQ14:BD14=""))</formula>
    </cfRule>
  </conditionalFormatting>
  <conditionalFormatting sqref="BC14">
    <cfRule type="expression" dxfId="10606" priority="11191">
      <formula>FM14&lt;&gt;""</formula>
    </cfRule>
    <cfRule type="expression" dxfId="10605" priority="11408">
      <formula>AND(AP14&lt;&gt;"",OR(AQ14:BD14&lt;&gt;""))</formula>
    </cfRule>
    <cfRule type="expression" dxfId="10604" priority="11409">
      <formula>AND(AP14="",AND(AQ14:BD14=""))</formula>
    </cfRule>
  </conditionalFormatting>
  <conditionalFormatting sqref="BD14">
    <cfRule type="expression" dxfId="10603" priority="11190">
      <formula>FM14&lt;&gt;""</formula>
    </cfRule>
    <cfRule type="expression" dxfId="10602" priority="11406">
      <formula>AND(AP14&lt;&gt;"",OR(AQ14:BD14&lt;&gt;""))</formula>
    </cfRule>
    <cfRule type="expression" dxfId="10601" priority="11407">
      <formula>AND(AP14="",AND(AQ14:BD14=""))</formula>
    </cfRule>
  </conditionalFormatting>
  <conditionalFormatting sqref="BG14">
    <cfRule type="expression" dxfId="10600" priority="11247">
      <formula>AND(BE14="独居",BG14&gt;=1)</formula>
    </cfRule>
    <cfRule type="expression" dxfId="10599" priority="11404">
      <formula>AND(BE14="同居",AND(BN14="",BG14&lt;&gt;COUNTA(BI14:BM14)))</formula>
    </cfRule>
    <cfRule type="expression" dxfId="10598" priority="11405">
      <formula>AND(BE14="同居",OR(BG14="",BG14=0))</formula>
    </cfRule>
  </conditionalFormatting>
  <conditionalFormatting sqref="BH14">
    <cfRule type="expression" dxfId="10597" priority="11402">
      <formula>AND(BE14="独居",BH14&gt;=1)</formula>
    </cfRule>
    <cfRule type="expression" dxfId="10596" priority="11403">
      <formula>AND(BE14="同居",OR(BH14="",BH14&gt;BG14))</formula>
    </cfRule>
  </conditionalFormatting>
  <conditionalFormatting sqref="BI14">
    <cfRule type="expression" dxfId="10595" priority="11395">
      <formula>AND(BE14="独居",OR(BI14:BN14&lt;&gt;""))</formula>
    </cfRule>
    <cfRule type="expression" dxfId="10594" priority="11401">
      <formula>AND(BE14="同居",AND(BN14="",BG14&lt;&gt;COUNTA(BI14:BM14)))</formula>
    </cfRule>
  </conditionalFormatting>
  <conditionalFormatting sqref="BJ14">
    <cfRule type="expression" dxfId="10593" priority="11394">
      <formula>AND(BE14="独居",OR(BI14:BN14&lt;&gt;""))</formula>
    </cfRule>
    <cfRule type="expression" dxfId="10592" priority="11400">
      <formula>AND(BE14="同居",AND(BN14="",BG14&lt;&gt;COUNTA(BI14:BM14)))</formula>
    </cfRule>
  </conditionalFormatting>
  <conditionalFormatting sqref="BK14">
    <cfRule type="expression" dxfId="10591" priority="11393">
      <formula>AND(BE14="独居",OR(BI14:BN14&lt;&gt;""))</formula>
    </cfRule>
    <cfRule type="expression" dxfId="10590" priority="11399">
      <formula>AND(BE14="同居",AND(BN14="",BG14&lt;&gt;COUNTA(BI14:BM14)))</formula>
    </cfRule>
  </conditionalFormatting>
  <conditionalFormatting sqref="BL14">
    <cfRule type="expression" dxfId="10589" priority="11392">
      <formula>AND(BE14="独居",OR(BI14:BN14&lt;&gt;""))</formula>
    </cfRule>
    <cfRule type="expression" dxfId="10588" priority="11398">
      <formula>AND(BE14="同居",AND(BN14="",BG14&lt;&gt;COUNTA(BI14:BM14)))</formula>
    </cfRule>
  </conditionalFormatting>
  <conditionalFormatting sqref="BM14">
    <cfRule type="expression" dxfId="10587" priority="11391">
      <formula>AND(BE14="独居",OR(BI14:BN14&lt;&gt;""))</formula>
    </cfRule>
    <cfRule type="expression" dxfId="10586" priority="11397">
      <formula>AND(BE14="同居",AND(BN14="",BG14&lt;&gt;COUNTA(BI14:BM14)))</formula>
    </cfRule>
  </conditionalFormatting>
  <conditionalFormatting sqref="BN14">
    <cfRule type="expression" dxfId="10585" priority="11390">
      <formula>AND(BE14="独居",OR(BI14:BN14&lt;&gt;""))</formula>
    </cfRule>
    <cfRule type="expression" dxfId="10584" priority="11396">
      <formula>AND(BE14="同居",AND(BN14="",BG14&lt;&gt;COUNTA(BI14:BM14)))</formula>
    </cfRule>
  </conditionalFormatting>
  <conditionalFormatting sqref="CG14">
    <cfRule type="expression" dxfId="10583" priority="11177">
      <formula>FM14&lt;&gt;""</formula>
    </cfRule>
    <cfRule type="expression" dxfId="10582" priority="11389">
      <formula>CG14=""</formula>
    </cfRule>
  </conditionalFormatting>
  <conditionalFormatting sqref="CH14">
    <cfRule type="expression" dxfId="10581" priority="11176">
      <formula>FM14&lt;&gt;""</formula>
    </cfRule>
    <cfRule type="expression" dxfId="10580" priority="11388">
      <formula>CH14=""</formula>
    </cfRule>
  </conditionalFormatting>
  <conditionalFormatting sqref="CI14">
    <cfRule type="expression" dxfId="10579" priority="11175">
      <formula>FM14&lt;&gt;""</formula>
    </cfRule>
    <cfRule type="expression" dxfId="10578" priority="11387">
      <formula>CI14=""</formula>
    </cfRule>
  </conditionalFormatting>
  <conditionalFormatting sqref="CJ14">
    <cfRule type="expression" dxfId="10577" priority="11174">
      <formula>FM14&lt;&gt;""</formula>
    </cfRule>
    <cfRule type="expression" dxfId="10576" priority="11386">
      <formula>CJ14=""</formula>
    </cfRule>
  </conditionalFormatting>
  <conditionalFormatting sqref="CK14">
    <cfRule type="expression" dxfId="10575" priority="11173">
      <formula>FM14&lt;&gt;""</formula>
    </cfRule>
    <cfRule type="expression" dxfId="10574" priority="11385">
      <formula>CK14=""</formula>
    </cfRule>
  </conditionalFormatting>
  <conditionalFormatting sqref="CL14">
    <cfRule type="expression" dxfId="10573" priority="11172">
      <formula>FM14&lt;&gt;""</formula>
    </cfRule>
    <cfRule type="expression" dxfId="10572" priority="11384">
      <formula>CL14=""</formula>
    </cfRule>
  </conditionalFormatting>
  <conditionalFormatting sqref="CM14">
    <cfRule type="expression" dxfId="10571" priority="11171">
      <formula>FM14&lt;&gt;""</formula>
    </cfRule>
    <cfRule type="expression" dxfId="10570" priority="11383">
      <formula>CM14=""</formula>
    </cfRule>
  </conditionalFormatting>
  <conditionalFormatting sqref="CN14">
    <cfRule type="expression" dxfId="10569" priority="11170">
      <formula>FM14&lt;&gt;""</formula>
    </cfRule>
    <cfRule type="expression" dxfId="10568" priority="11382">
      <formula>CN14=""</formula>
    </cfRule>
  </conditionalFormatting>
  <conditionalFormatting sqref="CO14">
    <cfRule type="expression" dxfId="10567" priority="11246">
      <formula>AND(CN14=0,CO14&lt;&gt;"")</formula>
    </cfRule>
    <cfRule type="expression" dxfId="10566" priority="11381">
      <formula>AND(CN14&gt;0,CO14="")</formula>
    </cfRule>
  </conditionalFormatting>
  <conditionalFormatting sqref="CP14">
    <cfRule type="expression" dxfId="10565" priority="11169">
      <formula>FM14&lt;&gt;""</formula>
    </cfRule>
    <cfRule type="expression" dxfId="10564" priority="11379">
      <formula>AND(CP14&lt;&gt;"",OR(CQ14:CT14&lt;&gt;""))</formula>
    </cfRule>
    <cfRule type="expression" dxfId="10563" priority="11380">
      <formula>AND(CP14="",AND(CQ14:CT14=""))</formula>
    </cfRule>
  </conditionalFormatting>
  <conditionalFormatting sqref="CQ14">
    <cfRule type="expression" dxfId="10562" priority="11168">
      <formula>FM14&lt;&gt;""</formula>
    </cfRule>
    <cfRule type="expression" dxfId="10561" priority="11377">
      <formula>AND(CP14&lt;&gt;"",OR(CQ14:CT14&lt;&gt;""))</formula>
    </cfRule>
    <cfRule type="expression" dxfId="10560" priority="11378">
      <formula>AND(CP14="",AND(CQ14:CT14=""))</formula>
    </cfRule>
  </conditionalFormatting>
  <conditionalFormatting sqref="CR14">
    <cfRule type="expression" dxfId="10559" priority="11167">
      <formula>FM14&lt;&gt;""</formula>
    </cfRule>
    <cfRule type="expression" dxfId="10558" priority="11375">
      <formula>AND(CP14&lt;&gt;"",OR(CQ14:CT14&lt;&gt;""))</formula>
    </cfRule>
    <cfRule type="expression" dxfId="10557" priority="11376">
      <formula>AND(CP14="",AND(CQ14:CT14=""))</formula>
    </cfRule>
  </conditionalFormatting>
  <conditionalFormatting sqref="CS14">
    <cfRule type="expression" dxfId="10556" priority="11166">
      <formula>FM14&lt;&gt;""</formula>
    </cfRule>
    <cfRule type="expression" dxfId="10555" priority="11373">
      <formula>AND(CP14&lt;&gt;"",OR(CQ14:CT14&lt;&gt;""))</formula>
    </cfRule>
    <cfRule type="expression" dxfId="10554" priority="11374">
      <formula>AND(CP14="",AND(CQ14:CT14=""))</formula>
    </cfRule>
  </conditionalFormatting>
  <conditionalFormatting sqref="CT14">
    <cfRule type="expression" dxfId="10553" priority="11165">
      <formula>FM14&lt;&gt;""</formula>
    </cfRule>
    <cfRule type="expression" dxfId="10552" priority="11371">
      <formula>AND(CP14&lt;&gt;"",OR(CQ14:CT14&lt;&gt;""))</formula>
    </cfRule>
    <cfRule type="expression" dxfId="10551" priority="11372">
      <formula>AND(CP14="",AND(CQ14:CT14=""))</formula>
    </cfRule>
  </conditionalFormatting>
  <conditionalFormatting sqref="CU14">
    <cfRule type="expression" dxfId="10550" priority="11164">
      <formula>FM14&lt;&gt;""</formula>
    </cfRule>
    <cfRule type="expression" dxfId="10549" priority="11370">
      <formula>CU14=""</formula>
    </cfRule>
  </conditionalFormatting>
  <conditionalFormatting sqref="CV14">
    <cfRule type="expression" dxfId="10548" priority="11163">
      <formula>FM14&lt;&gt;""</formula>
    </cfRule>
    <cfRule type="expression" dxfId="10547" priority="11369">
      <formula>CV14=""</formula>
    </cfRule>
  </conditionalFormatting>
  <conditionalFormatting sqref="CW14">
    <cfRule type="expression" dxfId="10546" priority="11162">
      <formula>FM14&lt;&gt;""</formula>
    </cfRule>
    <cfRule type="expression" dxfId="10545" priority="11367">
      <formula>AND(CW14&lt;&gt;"",OR(CX14:DI14&lt;&gt;""))</formula>
    </cfRule>
    <cfRule type="expression" dxfId="10544" priority="11368">
      <formula>AND(CW14="",AND(CX14:DI14=""))</formula>
    </cfRule>
  </conditionalFormatting>
  <conditionalFormatting sqref="CX14">
    <cfRule type="expression" dxfId="10543" priority="11161">
      <formula>FM14&lt;&gt;""</formula>
    </cfRule>
    <cfRule type="expression" dxfId="10542" priority="11341">
      <formula>AND(CY14&lt;&gt;"",CX14="")</formula>
    </cfRule>
    <cfRule type="expression" dxfId="10541" priority="11365">
      <formula>AND(CW14&lt;&gt;"",OR(CX14:DI14&lt;&gt;""))</formula>
    </cfRule>
    <cfRule type="expression" dxfId="10540" priority="11366">
      <formula>AND(CW14="",AND(CX14:DI14=""))</formula>
    </cfRule>
  </conditionalFormatting>
  <conditionalFormatting sqref="CY14">
    <cfRule type="expression" dxfId="10539" priority="11160">
      <formula>FM14&lt;&gt;""</formula>
    </cfRule>
    <cfRule type="expression" dxfId="10538" priority="11342">
      <formula>AND(CX14&lt;&gt;"",CY14="")</formula>
    </cfRule>
    <cfRule type="expression" dxfId="10537" priority="11363">
      <formula>AND(CW14&lt;&gt;"",OR(CX14:DI14&lt;&gt;""))</formula>
    </cfRule>
    <cfRule type="expression" dxfId="10536" priority="11364">
      <formula>AND(CW14="",AND(CX14:DI14=""))</formula>
    </cfRule>
  </conditionalFormatting>
  <conditionalFormatting sqref="CZ14">
    <cfRule type="expression" dxfId="10535" priority="11159">
      <formula>FM14&lt;&gt;""</formula>
    </cfRule>
    <cfRule type="expression" dxfId="10534" priority="11361">
      <formula>AND(CW14&lt;&gt;"",OR(CX14:DI14&lt;&gt;""))</formula>
    </cfRule>
    <cfRule type="expression" dxfId="10533" priority="11362">
      <formula>AND(CW14="",AND(CX14:DI14=""))</formula>
    </cfRule>
  </conditionalFormatting>
  <conditionalFormatting sqref="DA14">
    <cfRule type="expression" dxfId="10532" priority="11158">
      <formula>FM14&lt;&gt;""</formula>
    </cfRule>
    <cfRule type="expression" dxfId="10531" priority="11339">
      <formula>AND(DB14&lt;&gt;"",DA14="")</formula>
    </cfRule>
    <cfRule type="expression" dxfId="10530" priority="11359">
      <formula>AND(CW14&lt;&gt;"",OR(CX14:DI14&lt;&gt;""))</formula>
    </cfRule>
    <cfRule type="expression" dxfId="10529" priority="11360">
      <formula>AND(CW14="",AND(CX14:DI14=""))</formula>
    </cfRule>
  </conditionalFormatting>
  <conditionalFormatting sqref="DB14">
    <cfRule type="expression" dxfId="10528" priority="11157">
      <formula>FM14&lt;&gt;""</formula>
    </cfRule>
    <cfRule type="expression" dxfId="10527" priority="11340">
      <formula>AND(DA14&lt;&gt;"",DB14="")</formula>
    </cfRule>
    <cfRule type="expression" dxfId="10526" priority="11357">
      <formula>AND(CW14&lt;&gt;"",OR(CX14:DI14&lt;&gt;""))</formula>
    </cfRule>
    <cfRule type="expression" dxfId="10525" priority="11358">
      <formula>AND(CW14="",AND(CX14:DI14=""))</formula>
    </cfRule>
  </conditionalFormatting>
  <conditionalFormatting sqref="DC14">
    <cfRule type="expression" dxfId="10524" priority="11156">
      <formula>FM14&lt;&gt;""</formula>
    </cfRule>
    <cfRule type="expression" dxfId="10523" priority="11355">
      <formula>AND(CW14&lt;&gt;"",OR(CX14:DI14&lt;&gt;""))</formula>
    </cfRule>
    <cfRule type="expression" dxfId="10522" priority="11356">
      <formula>AND(CW14="",AND(CX14:DI14=""))</formula>
    </cfRule>
  </conditionalFormatting>
  <conditionalFormatting sqref="DD14">
    <cfRule type="expression" dxfId="10521" priority="11155">
      <formula>FM14&lt;&gt;""</formula>
    </cfRule>
    <cfRule type="expression" dxfId="10520" priority="11353">
      <formula>AND(CW14&lt;&gt;"",OR(CX14:DI14&lt;&gt;""))</formula>
    </cfRule>
    <cfRule type="expression" dxfId="10519" priority="11354">
      <formula>AND(CW14="",AND(CX14:DI14=""))</formula>
    </cfRule>
  </conditionalFormatting>
  <conditionalFormatting sqref="DE14">
    <cfRule type="expression" dxfId="10518" priority="11154">
      <formula>FM14&lt;&gt;""</formula>
    </cfRule>
    <cfRule type="expression" dxfId="10517" priority="11351">
      <formula>AND(CW14&lt;&gt;"",OR(CX14:DI14&lt;&gt;""))</formula>
    </cfRule>
    <cfRule type="expression" dxfId="10516" priority="11352">
      <formula>AND(CW14="",AND(CX14:DI14=""))</formula>
    </cfRule>
  </conditionalFormatting>
  <conditionalFormatting sqref="DF14">
    <cfRule type="expression" dxfId="10515" priority="11153">
      <formula>FM14&lt;&gt;""</formula>
    </cfRule>
    <cfRule type="expression" dxfId="10514" priority="11335">
      <formula>AND(DG14&lt;&gt;"",DF14="")</formula>
    </cfRule>
    <cfRule type="expression" dxfId="10513" priority="11349">
      <formula>AND(CW14&lt;&gt;"",OR(CX14:DI14&lt;&gt;""))</formula>
    </cfRule>
    <cfRule type="expression" dxfId="10512" priority="11350">
      <formula>AND(CW14="",AND(CX14:DI14=""))</formula>
    </cfRule>
  </conditionalFormatting>
  <conditionalFormatting sqref="DG14">
    <cfRule type="expression" dxfId="10511" priority="11152">
      <formula>FM14&lt;&gt;""</formula>
    </cfRule>
    <cfRule type="expression" dxfId="10510" priority="11336">
      <formula>AND(DF14&lt;&gt;"",DG14="")</formula>
    </cfRule>
    <cfRule type="expression" dxfId="10509" priority="11347">
      <formula>AND(CW14&lt;&gt;"",OR(CX14:DI14&lt;&gt;""))</formula>
    </cfRule>
    <cfRule type="expression" dxfId="10508" priority="11348">
      <formula>AND(CW14="",AND(CX14:DI14=""))</formula>
    </cfRule>
  </conditionalFormatting>
  <conditionalFormatting sqref="DH14">
    <cfRule type="expression" dxfId="10507" priority="11151">
      <formula>FM14&lt;&gt;""</formula>
    </cfRule>
    <cfRule type="expression" dxfId="10506" priority="11345">
      <formula>AND(CW14&lt;&gt;"",OR(CX14:DI14&lt;&gt;""))</formula>
    </cfRule>
    <cfRule type="expression" dxfId="10505" priority="11346">
      <formula>AND(CW14="",AND(CX14:DI14=""))</formula>
    </cfRule>
  </conditionalFormatting>
  <conditionalFormatting sqref="DI14">
    <cfRule type="expression" dxfId="10504" priority="11150">
      <formula>FM14&lt;&gt;""</formula>
    </cfRule>
    <cfRule type="expression" dxfId="10503" priority="11343">
      <formula>AND(CW14&lt;&gt;"",OR(CX14:DI14&lt;&gt;""))</formula>
    </cfRule>
    <cfRule type="expression" dxfId="10502" priority="11344">
      <formula>AND(CW14="",AND(CX14:DI14=""))</formula>
    </cfRule>
  </conditionalFormatting>
  <conditionalFormatting sqref="DJ14">
    <cfRule type="expression" dxfId="10501" priority="11149">
      <formula>FM14&lt;&gt;""</formula>
    </cfRule>
    <cfRule type="expression" dxfId="10500" priority="11338">
      <formula>DJ14=""</formula>
    </cfRule>
  </conditionalFormatting>
  <conditionalFormatting sqref="DK14">
    <cfRule type="expression" dxfId="10499" priority="11148">
      <formula>FM14&lt;&gt;""</formula>
    </cfRule>
    <cfRule type="expression" dxfId="10498" priority="11337">
      <formula>AND(DJ14&lt;&gt;"自立",DK14="")</formula>
    </cfRule>
  </conditionalFormatting>
  <conditionalFormatting sqref="DL14">
    <cfRule type="expression" dxfId="10497" priority="11147">
      <formula>FM14&lt;&gt;""</formula>
    </cfRule>
    <cfRule type="expression" dxfId="10496" priority="11334">
      <formula>DL14=""</formula>
    </cfRule>
  </conditionalFormatting>
  <conditionalFormatting sqref="DM14">
    <cfRule type="expression" dxfId="10495" priority="11332">
      <formula>AND(DL14&lt;&gt;"アレルギー食",DM14&lt;&gt;"")</formula>
    </cfRule>
    <cfRule type="expression" dxfId="10494" priority="11333">
      <formula>AND(DL14="アレルギー食",DM14="")</formula>
    </cfRule>
  </conditionalFormatting>
  <conditionalFormatting sqref="DN14">
    <cfRule type="expression" dxfId="10493" priority="11146">
      <formula>FM14&lt;&gt;""</formula>
    </cfRule>
    <cfRule type="expression" dxfId="10492" priority="11331">
      <formula>DN14=""</formula>
    </cfRule>
  </conditionalFormatting>
  <conditionalFormatting sqref="DO14">
    <cfRule type="expression" dxfId="10491" priority="11145">
      <formula>FM14&lt;&gt;""</formula>
    </cfRule>
    <cfRule type="expression" dxfId="10490" priority="11325">
      <formula>AND(DO14&lt;&gt;"",DN14="")</formula>
    </cfRule>
    <cfRule type="expression" dxfId="10489" priority="11329">
      <formula>AND(DN14&lt;&gt;"自立",DO14="")</formula>
    </cfRule>
    <cfRule type="expression" dxfId="10488" priority="11330">
      <formula>AND(DN14="自立",DO14&lt;&gt;"")</formula>
    </cfRule>
  </conditionalFormatting>
  <conditionalFormatting sqref="DP14">
    <cfRule type="expression" dxfId="10487" priority="11144">
      <formula>FM14&lt;&gt;""</formula>
    </cfRule>
    <cfRule type="expression" dxfId="10486" priority="11328">
      <formula>DP14=""</formula>
    </cfRule>
  </conditionalFormatting>
  <conditionalFormatting sqref="DQ14">
    <cfRule type="expression" dxfId="10485" priority="11143">
      <formula>FM14&lt;&gt;""</formula>
    </cfRule>
    <cfRule type="expression" dxfId="10484" priority="11324">
      <formula>AND(DQ14&lt;&gt;"",DP14="")</formula>
    </cfRule>
    <cfRule type="expression" dxfId="10483" priority="11326">
      <formula>AND(DP14&lt;&gt;"自立",DQ14="")</formula>
    </cfRule>
    <cfRule type="expression" dxfId="10482" priority="11327">
      <formula>AND(DP14="自立",DQ14&lt;&gt;"")</formula>
    </cfRule>
  </conditionalFormatting>
  <conditionalFormatting sqref="DR14">
    <cfRule type="expression" dxfId="10481" priority="11142">
      <formula>FM14&lt;&gt;""</formula>
    </cfRule>
    <cfRule type="expression" dxfId="10480" priority="11323">
      <formula>DR14=""</formula>
    </cfRule>
  </conditionalFormatting>
  <conditionalFormatting sqref="DS14">
    <cfRule type="expression" dxfId="10479" priority="11141">
      <formula>FM14&lt;&gt;""</formula>
    </cfRule>
    <cfRule type="expression" dxfId="10478" priority="11320">
      <formula>AND(DS14&lt;&gt;"",DR14="")</formula>
    </cfRule>
    <cfRule type="expression" dxfId="10477" priority="11321">
      <formula>AND(DR14&lt;&gt;"自立",DS14="")</formula>
    </cfRule>
    <cfRule type="expression" dxfId="10476" priority="11322">
      <formula>AND(DR14="自立",DS14&lt;&gt;"")</formula>
    </cfRule>
  </conditionalFormatting>
  <conditionalFormatting sqref="DT14">
    <cfRule type="expression" dxfId="10475" priority="11140">
      <formula>FM14&lt;&gt;""</formula>
    </cfRule>
    <cfRule type="expression" dxfId="10474" priority="11319">
      <formula>DT14=""</formula>
    </cfRule>
  </conditionalFormatting>
  <conditionalFormatting sqref="DV14">
    <cfRule type="expression" dxfId="10473" priority="11138">
      <formula>FM14&lt;&gt;""</formula>
    </cfRule>
    <cfRule type="expression" dxfId="10472" priority="11318">
      <formula>DV14=""</formula>
    </cfRule>
  </conditionalFormatting>
  <conditionalFormatting sqref="EA14">
    <cfRule type="expression" dxfId="10471" priority="11136">
      <formula>FM14&lt;&gt;""</formula>
    </cfRule>
    <cfRule type="expression" dxfId="10470" priority="11268">
      <formula>AND(EB14&lt;&gt;"",EA14&lt;&gt;"その他")</formula>
    </cfRule>
    <cfRule type="expression" dxfId="10469" priority="11317">
      <formula>EA14=""</formula>
    </cfRule>
  </conditionalFormatting>
  <conditionalFormatting sqref="EB14">
    <cfRule type="expression" dxfId="10468" priority="11315">
      <formula>AND(EA14&lt;&gt;"その他",EB14&lt;&gt;"")</formula>
    </cfRule>
    <cfRule type="expression" dxfId="10467" priority="11316">
      <formula>AND(EA14="その他",EB14="")</formula>
    </cfRule>
  </conditionalFormatting>
  <conditionalFormatting sqref="EC14">
    <cfRule type="expression" dxfId="10466" priority="11135">
      <formula>FM14&lt;&gt;""</formula>
    </cfRule>
    <cfRule type="expression" dxfId="10465" priority="11314">
      <formula>AND(EC14:EI14="")</formula>
    </cfRule>
  </conditionalFormatting>
  <conditionalFormatting sqref="ED14">
    <cfRule type="expression" dxfId="10464" priority="11134">
      <formula>FM14&lt;&gt;""</formula>
    </cfRule>
    <cfRule type="expression" dxfId="10463" priority="11313">
      <formula>AND(EC14:EI14="")</formula>
    </cfRule>
  </conditionalFormatting>
  <conditionalFormatting sqref="EE14">
    <cfRule type="expression" dxfId="10462" priority="11133">
      <formula>FM14&lt;&gt;""</formula>
    </cfRule>
    <cfRule type="expression" dxfId="10461" priority="11312">
      <formula>AND(EC14:EI14="")</formula>
    </cfRule>
  </conditionalFormatting>
  <conditionalFormatting sqref="EF14">
    <cfRule type="expression" dxfId="10460" priority="11132">
      <formula>FM14&lt;&gt;""</formula>
    </cfRule>
    <cfRule type="expression" dxfId="10459" priority="11311">
      <formula>AND(EC14:EI14="")</formula>
    </cfRule>
  </conditionalFormatting>
  <conditionalFormatting sqref="EG14">
    <cfRule type="expression" dxfId="10458" priority="11131">
      <formula>FM14&lt;&gt;""</formula>
    </cfRule>
    <cfRule type="expression" dxfId="10457" priority="11310">
      <formula>AND(EC14:EI14="")</formula>
    </cfRule>
  </conditionalFormatting>
  <conditionalFormatting sqref="EH14">
    <cfRule type="expression" dxfId="10456" priority="11130">
      <formula>FM14&lt;&gt;""</formula>
    </cfRule>
    <cfRule type="expression" dxfId="10455" priority="11309">
      <formula>AND(EC14:EI14="")</formula>
    </cfRule>
  </conditionalFormatting>
  <conditionalFormatting sqref="EI14">
    <cfRule type="expression" dxfId="10454" priority="11129">
      <formula>FM14&lt;&gt;""</formula>
    </cfRule>
    <cfRule type="expression" dxfId="10453" priority="11308">
      <formula>AND(EC14:EI14="")</formula>
    </cfRule>
  </conditionalFormatting>
  <conditionalFormatting sqref="EL14">
    <cfRule type="expression" dxfId="10452" priority="11128">
      <formula>FM14&lt;&gt;""</formula>
    </cfRule>
    <cfRule type="expression" dxfId="10451" priority="11306">
      <formula>AND(EK14&lt;&gt;"",EL14&lt;&gt;"")</formula>
    </cfRule>
    <cfRule type="expression" dxfId="10450" priority="11307">
      <formula>AND(EK14="",EL14="")</formula>
    </cfRule>
  </conditionalFormatting>
  <conditionalFormatting sqref="EM14">
    <cfRule type="expression" dxfId="10449" priority="11127">
      <formula>FM14&lt;&gt;""</formula>
    </cfRule>
    <cfRule type="expression" dxfId="10448" priority="11304">
      <formula>AND(EK14&lt;&gt;"",EM14&lt;&gt;"")</formula>
    </cfRule>
    <cfRule type="expression" dxfId="10447" priority="11305">
      <formula>AND(EK14="",EM14="")</formula>
    </cfRule>
  </conditionalFormatting>
  <conditionalFormatting sqref="EN14">
    <cfRule type="expression" dxfId="10446" priority="11126">
      <formula>FM14&lt;&gt;""</formula>
    </cfRule>
    <cfRule type="expression" dxfId="10445" priority="11302">
      <formula>AND(EK14&lt;&gt;"",EN14&lt;&gt;"")</formula>
    </cfRule>
    <cfRule type="expression" dxfId="10444" priority="11303">
      <formula>AND(EK14="",EN14="")</formula>
    </cfRule>
  </conditionalFormatting>
  <conditionalFormatting sqref="EP14">
    <cfRule type="expression" dxfId="10443" priority="11296">
      <formula>AND(EK14&lt;&gt;"",EP14&lt;&gt;"")</formula>
    </cfRule>
    <cfRule type="expression" dxfId="10442" priority="11300">
      <formula>AND(EP14&lt;&gt;"",EO14="")</formula>
    </cfRule>
    <cfRule type="expression" dxfId="10441" priority="11301">
      <formula>AND(EO14&lt;&gt;"",EP14="")</formula>
    </cfRule>
  </conditionalFormatting>
  <conditionalFormatting sqref="EQ14">
    <cfRule type="expression" dxfId="10440" priority="11295">
      <formula>AND(EK14&lt;&gt;"",EQ14&lt;&gt;"")</formula>
    </cfRule>
    <cfRule type="expression" dxfId="10439" priority="11298">
      <formula>AND(EQ14&lt;&gt;"",EO14="")</formula>
    </cfRule>
    <cfRule type="expression" dxfId="10438" priority="11299">
      <formula>AND(EO14&lt;&gt;"",EQ14="")</formula>
    </cfRule>
  </conditionalFormatting>
  <conditionalFormatting sqref="EO14">
    <cfRule type="expression" dxfId="10437" priority="11297">
      <formula>AND(EK14&lt;&gt;"",EO14&lt;&gt;"")</formula>
    </cfRule>
  </conditionalFormatting>
  <conditionalFormatting sqref="ES14">
    <cfRule type="expression" dxfId="10436" priority="11125">
      <formula>FM14&lt;&gt;""</formula>
    </cfRule>
    <cfRule type="expression" dxfId="10435" priority="11293">
      <formula>AND(ER14&lt;&gt;"",ES14&lt;&gt;"")</formula>
    </cfRule>
    <cfRule type="expression" dxfId="10434" priority="11294">
      <formula>AND(ER14="",ES14="")</formula>
    </cfRule>
  </conditionalFormatting>
  <conditionalFormatting sqref="ET14">
    <cfRule type="expression" dxfId="10433" priority="11124">
      <formula>FM14&lt;&gt;""</formula>
    </cfRule>
    <cfRule type="expression" dxfId="10432" priority="11291">
      <formula>AND(ER14&lt;&gt;"",ET14&lt;&gt;"")</formula>
    </cfRule>
    <cfRule type="expression" dxfId="10431" priority="11292">
      <formula>AND(ER14="",ET14="")</formula>
    </cfRule>
  </conditionalFormatting>
  <conditionalFormatting sqref="EU14">
    <cfRule type="expression" dxfId="10430" priority="11123">
      <formula>FM14&lt;&gt;""</formula>
    </cfRule>
    <cfRule type="expression" dxfId="10429" priority="11289">
      <formula>AND(ER14&lt;&gt;"",EU14&lt;&gt;"")</formula>
    </cfRule>
    <cfRule type="expression" dxfId="10428" priority="11290">
      <formula>AND(ER14="",EU14="")</formula>
    </cfRule>
  </conditionalFormatting>
  <conditionalFormatting sqref="EW14">
    <cfRule type="expression" dxfId="10427" priority="11283">
      <formula>AND(ER14&lt;&gt;"",EW14&lt;&gt;"")</formula>
    </cfRule>
    <cfRule type="expression" dxfId="10426" priority="11287">
      <formula>AND(EW14&lt;&gt;"",EV14="")</formula>
    </cfRule>
    <cfRule type="expression" dxfId="10425" priority="11288">
      <formula>AND(EV14&lt;&gt;"",EW14="")</formula>
    </cfRule>
  </conditionalFormatting>
  <conditionalFormatting sqref="EX14">
    <cfRule type="expression" dxfId="10424" priority="11282">
      <formula>AND(ER14&lt;&gt;"",EX14&lt;&gt;"")</formula>
    </cfRule>
    <cfRule type="expression" dxfId="10423" priority="11285">
      <formula>AND(EX14&lt;&gt;"",EV14="")</formula>
    </cfRule>
    <cfRule type="expression" dxfId="10422" priority="11286">
      <formula>AND(EV14&lt;&gt;"",EX14="")</formula>
    </cfRule>
  </conditionalFormatting>
  <conditionalFormatting sqref="EV14">
    <cfRule type="expression" dxfId="10421" priority="11284">
      <formula>AND(ER14&lt;&gt;"",EV14&lt;&gt;"")</formula>
    </cfRule>
  </conditionalFormatting>
  <conditionalFormatting sqref="ER14">
    <cfRule type="expression" dxfId="10420" priority="11281">
      <formula>AND(ER14&lt;&gt;"",OR(ES14:EX14&lt;&gt;""))</formula>
    </cfRule>
  </conditionalFormatting>
  <conditionalFormatting sqref="EK14">
    <cfRule type="expression" dxfId="10419" priority="11280">
      <formula>AND(EK14&lt;&gt;"",OR(EL14:EQ14&lt;&gt;""))</formula>
    </cfRule>
  </conditionalFormatting>
  <conditionalFormatting sqref="EY14">
    <cfRule type="expression" dxfId="10418" priority="11122">
      <formula>FM14&lt;&gt;""</formula>
    </cfRule>
    <cfRule type="expression" dxfId="10417" priority="11279">
      <formula>AND(EY14:FD14="")</formula>
    </cfRule>
  </conditionalFormatting>
  <conditionalFormatting sqref="EZ14">
    <cfRule type="expression" dxfId="10416" priority="11121">
      <formula>FM14&lt;&gt;""</formula>
    </cfRule>
    <cfRule type="expression" dxfId="10415" priority="11278">
      <formula>AND(EY14:FD14="")</formula>
    </cfRule>
  </conditionalFormatting>
  <conditionalFormatting sqref="FA14">
    <cfRule type="expression" dxfId="10414" priority="11120">
      <formula>FM14&lt;&gt;""</formula>
    </cfRule>
    <cfRule type="expression" dxfId="10413" priority="11277">
      <formula>AND(EY14:FD14="")</formula>
    </cfRule>
  </conditionalFormatting>
  <conditionalFormatting sqref="FB14">
    <cfRule type="expression" dxfId="10412" priority="11119">
      <formula>FM14&lt;&gt;""</formula>
    </cfRule>
    <cfRule type="expression" dxfId="10411" priority="11276">
      <formula>AND(EY14:FD14="")</formula>
    </cfRule>
  </conditionalFormatting>
  <conditionalFormatting sqref="FD14">
    <cfRule type="expression" dxfId="10410" priority="11117">
      <formula>FM14&lt;&gt;""</formula>
    </cfRule>
    <cfRule type="expression" dxfId="10409" priority="11275">
      <formula>AND(EY14:FD14="")</formula>
    </cfRule>
  </conditionalFormatting>
  <conditionalFormatting sqref="FC14">
    <cfRule type="expression" dxfId="10408" priority="11118">
      <formula>FM14&lt;&gt;""</formula>
    </cfRule>
    <cfRule type="expression" dxfId="10407" priority="11274">
      <formula>AND(EY14:FD14="")</formula>
    </cfRule>
  </conditionalFormatting>
  <conditionalFormatting sqref="FE14">
    <cfRule type="expression" dxfId="10406" priority="11116">
      <formula>FM14&lt;&gt;""</formula>
    </cfRule>
    <cfRule type="expression" dxfId="10405" priority="11273">
      <formula>FE14=""</formula>
    </cfRule>
  </conditionalFormatting>
  <conditionalFormatting sqref="FF14">
    <cfRule type="expression" dxfId="10404" priority="11271">
      <formula>AND(FE14&lt;&gt;"2人以上の体制",FF14&lt;&gt;"")</formula>
    </cfRule>
    <cfRule type="expression" dxfId="10403" priority="11272">
      <formula>AND(FE14="2人以上の体制",FF14="")</formula>
    </cfRule>
  </conditionalFormatting>
  <conditionalFormatting sqref="FG14">
    <cfRule type="expression" dxfId="10402" priority="11115">
      <formula>FM14&lt;&gt;""</formula>
    </cfRule>
    <cfRule type="expression" dxfId="10401" priority="11270">
      <formula>FG14=""</formula>
    </cfRule>
  </conditionalFormatting>
  <conditionalFormatting sqref="FH14">
    <cfRule type="expression" dxfId="10400" priority="11114">
      <formula>FM14&lt;&gt;""</formula>
    </cfRule>
    <cfRule type="expression" dxfId="10399" priority="11269">
      <formula>FH14=""</formula>
    </cfRule>
  </conditionalFormatting>
  <conditionalFormatting sqref="BO14">
    <cfRule type="expression" dxfId="10398" priority="11188">
      <formula>FM14&lt;&gt;""</formula>
    </cfRule>
    <cfRule type="expression" dxfId="10397" priority="11267">
      <formula>BO14=""</formula>
    </cfRule>
  </conditionalFormatting>
  <conditionalFormatting sqref="BP14">
    <cfRule type="expression" dxfId="10396" priority="11187">
      <formula>FM14&lt;&gt;""</formula>
    </cfRule>
    <cfRule type="expression" dxfId="10395" priority="11266">
      <formula>BP14=""</formula>
    </cfRule>
  </conditionalFormatting>
  <conditionalFormatting sqref="BQ14">
    <cfRule type="expression" dxfId="10394" priority="11186">
      <formula>FM14&lt;&gt;""</formula>
    </cfRule>
    <cfRule type="expression" dxfId="10393" priority="11265">
      <formula>BQ14=""</formula>
    </cfRule>
  </conditionalFormatting>
  <conditionalFormatting sqref="BR14">
    <cfRule type="expression" dxfId="10392" priority="11185">
      <formula>FM14&lt;&gt;""</formula>
    </cfRule>
    <cfRule type="expression" dxfId="10391" priority="11254">
      <formula>AND(BR14:BS14="")</formula>
    </cfRule>
  </conditionalFormatting>
  <conditionalFormatting sqref="BS14">
    <cfRule type="expression" dxfId="10390" priority="11184">
      <formula>FM14&lt;&gt;""</formula>
    </cfRule>
    <cfRule type="expression" dxfId="10389" priority="11264">
      <formula>AND(BR14:BS14="")</formula>
    </cfRule>
  </conditionalFormatting>
  <conditionalFormatting sqref="BU14">
    <cfRule type="expression" dxfId="10388" priority="11259">
      <formula>AND(BT14="",BU14&lt;&gt;"")</formula>
    </cfRule>
    <cfRule type="expression" dxfId="10387" priority="11263">
      <formula>AND(BT14&lt;&gt;"",BU14="")</formula>
    </cfRule>
  </conditionalFormatting>
  <conditionalFormatting sqref="BV14">
    <cfRule type="expression" dxfId="10386" priority="11258">
      <formula>AND(BT14="",BV14&lt;&gt;"")</formula>
    </cfRule>
    <cfRule type="expression" dxfId="10385" priority="11262">
      <formula>AND(BT14&lt;&gt;"",BV14="")</formula>
    </cfRule>
  </conditionalFormatting>
  <conditionalFormatting sqref="BW14">
    <cfRule type="expression" dxfId="10384" priority="11257">
      <formula>AND(BT14="",BW14&lt;&gt;"")</formula>
    </cfRule>
    <cfRule type="expression" dxfId="10383" priority="11261">
      <formula>AND(BT14&lt;&gt;"",AND(BW14:BX14=""))</formula>
    </cfRule>
  </conditionalFormatting>
  <conditionalFormatting sqref="BX14">
    <cfRule type="expression" dxfId="10382" priority="11256">
      <formula>AND(BT14="",BX14&lt;&gt;"")</formula>
    </cfRule>
    <cfRule type="expression" dxfId="10381" priority="11260">
      <formula>AND(BT14&lt;&gt;"",AND(BW14:BX14=""))</formula>
    </cfRule>
  </conditionalFormatting>
  <conditionalFormatting sqref="BT14">
    <cfRule type="expression" dxfId="10380" priority="11255">
      <formula>AND(BT14="",OR(BU14:BX14&lt;&gt;""))</formula>
    </cfRule>
  </conditionalFormatting>
  <conditionalFormatting sqref="BY14">
    <cfRule type="expression" dxfId="10379" priority="11183">
      <formula>FM14&lt;&gt;""</formula>
    </cfRule>
    <cfRule type="expression" dxfId="10378" priority="11253">
      <formula>BY14=""</formula>
    </cfRule>
  </conditionalFormatting>
  <conditionalFormatting sqref="BZ14">
    <cfRule type="expression" dxfId="10377" priority="11182">
      <formula>FM14&lt;&gt;""</formula>
    </cfRule>
    <cfRule type="expression" dxfId="10376" priority="11252">
      <formula>BZ14=""</formula>
    </cfRule>
  </conditionalFormatting>
  <conditionalFormatting sqref="CC14">
    <cfRule type="expression" dxfId="10375" priority="11181">
      <formula>FM14&lt;&gt;""</formula>
    </cfRule>
    <cfRule type="expression" dxfId="10374" priority="11251">
      <formula>CC14=""</formula>
    </cfRule>
  </conditionalFormatting>
  <conditionalFormatting sqref="CD14">
    <cfRule type="expression" dxfId="10373" priority="11180">
      <formula>FM14&lt;&gt;""</formula>
    </cfRule>
    <cfRule type="expression" dxfId="10372" priority="11250">
      <formula>CD14=""</formula>
    </cfRule>
  </conditionalFormatting>
  <conditionalFormatting sqref="CE14">
    <cfRule type="expression" dxfId="10371" priority="11179">
      <formula>FM14&lt;&gt;""</formula>
    </cfRule>
    <cfRule type="expression" dxfId="10370" priority="11249">
      <formula>CE14=""</formula>
    </cfRule>
  </conditionalFormatting>
  <conditionalFormatting sqref="FK14">
    <cfRule type="expression" dxfId="10369" priority="11248">
      <formula>FK14=""</formula>
    </cfRule>
  </conditionalFormatting>
  <conditionalFormatting sqref="H14">
    <cfRule type="expression" dxfId="10368" priority="11229">
      <formula>FM14&lt;&gt;""</formula>
    </cfRule>
    <cfRule type="expression" dxfId="10367" priority="11245">
      <formula>H14=""</formula>
    </cfRule>
  </conditionalFormatting>
  <conditionalFormatting sqref="B14">
    <cfRule type="expression" dxfId="10366" priority="11113">
      <formula>FM14&lt;&gt;""</formula>
    </cfRule>
    <cfRule type="expression" dxfId="10365" priority="11244">
      <formula>B14=""</formula>
    </cfRule>
  </conditionalFormatting>
  <conditionalFormatting sqref="CF14">
    <cfRule type="expression" dxfId="10364" priority="11178">
      <formula>FM14&lt;&gt;""</formula>
    </cfRule>
    <cfRule type="expression" dxfId="10363" priority="11243">
      <formula>CF14=""</formula>
    </cfRule>
  </conditionalFormatting>
  <conditionalFormatting sqref="EJ14">
    <cfRule type="expression" dxfId="10362" priority="11242">
      <formula>AND(OR(EC14:EH14&lt;&gt;""),EJ14="")</formula>
    </cfRule>
  </conditionalFormatting>
  <conditionalFormatting sqref="BE14">
    <cfRule type="expression" dxfId="10361" priority="11189">
      <formula>FM14&lt;&gt;""</formula>
    </cfRule>
    <cfRule type="expression" dxfId="10360" priority="11241">
      <formula>BE14=""</formula>
    </cfRule>
  </conditionalFormatting>
  <conditionalFormatting sqref="BF14">
    <cfRule type="expression" dxfId="10359" priority="11240">
      <formula>AND(BE14="同居",AND(BF14="",BG14=""))</formula>
    </cfRule>
  </conditionalFormatting>
  <conditionalFormatting sqref="CB14">
    <cfRule type="expression" dxfId="10358" priority="11239">
      <formula>AND(CA14&lt;&gt;"",CB14="")</formula>
    </cfRule>
  </conditionalFormatting>
  <conditionalFormatting sqref="CA14">
    <cfRule type="expression" dxfId="10357" priority="11238">
      <formula>AND(CA14="",CB14&lt;&gt;"")</formula>
    </cfRule>
  </conditionalFormatting>
  <conditionalFormatting sqref="DU14">
    <cfRule type="expression" dxfId="10356" priority="11139">
      <formula>FM14&lt;&gt;""</formula>
    </cfRule>
    <cfRule type="expression" dxfId="10355" priority="11235">
      <formula>AND(DU14&lt;&gt;"",DT14="")</formula>
    </cfRule>
    <cfRule type="expression" dxfId="10354" priority="11236">
      <formula>AND(DT14&lt;&gt;"自立",DU14="")</formula>
    </cfRule>
    <cfRule type="expression" dxfId="10353" priority="11237">
      <formula>AND(DT14="自立",DU14&lt;&gt;"")</formula>
    </cfRule>
  </conditionalFormatting>
  <conditionalFormatting sqref="DW14">
    <cfRule type="expression" dxfId="10352" priority="11137">
      <formula>FM14&lt;&gt;""</formula>
    </cfRule>
    <cfRule type="expression" dxfId="10351" priority="11232">
      <formula>AND(DW14&lt;&gt;"",DV14="")</formula>
    </cfRule>
    <cfRule type="expression" dxfId="10350" priority="11233">
      <formula>AND(DV14="自立",DW14&lt;&gt;"")</formula>
    </cfRule>
    <cfRule type="expression" dxfId="10349" priority="11234">
      <formula>AND(DV14&lt;&gt;"自立",DW14="")</formula>
    </cfRule>
  </conditionalFormatting>
  <conditionalFormatting sqref="I14:J14">
    <cfRule type="expression" dxfId="10348" priority="11231">
      <formula>I14=""</formula>
    </cfRule>
  </conditionalFormatting>
  <conditionalFormatting sqref="P14">
    <cfRule type="expression" dxfId="10347" priority="11225">
      <formula>FM14&lt;&gt;""</formula>
    </cfRule>
    <cfRule type="expression" dxfId="10346" priority="11230">
      <formula>P14=""</formula>
    </cfRule>
  </conditionalFormatting>
  <conditionalFormatting sqref="FN14">
    <cfRule type="expression" dxfId="10345" priority="11108">
      <formula>AND(FN14="",AND(Q14:FJ14=""))</formula>
    </cfRule>
    <cfRule type="expression" dxfId="10344" priority="11109">
      <formula>AND(FN14&lt;&gt;"",OR(Q14:FJ14&lt;&gt;""))</formula>
    </cfRule>
  </conditionalFormatting>
  <conditionalFormatting sqref="FM14">
    <cfRule type="expression" dxfId="10343" priority="11110">
      <formula>AND(FM14="",AND(Q14:FJ14=""))</formula>
    </cfRule>
    <cfRule type="expression" dxfId="10342" priority="11112">
      <formula>AND(FM14&lt;&gt;"",OR(Q14:FJ14&lt;&gt;""))</formula>
    </cfRule>
  </conditionalFormatting>
  <conditionalFormatting sqref="FL14">
    <cfRule type="expression" dxfId="10341" priority="11111">
      <formula>FL14=""</formula>
    </cfRule>
  </conditionalFormatting>
  <conditionalFormatting sqref="C15">
    <cfRule type="expression" dxfId="10340" priority="11107">
      <formula>C15=""</formula>
    </cfRule>
  </conditionalFormatting>
  <conditionalFormatting sqref="D15">
    <cfRule type="expression" dxfId="10339" priority="11106">
      <formula>D15=""</formula>
    </cfRule>
  </conditionalFormatting>
  <conditionalFormatting sqref="E15">
    <cfRule type="expression" dxfId="10338" priority="11105">
      <formula>E15=""</formula>
    </cfRule>
  </conditionalFormatting>
  <conditionalFormatting sqref="G15">
    <cfRule type="expression" dxfId="10337" priority="11104">
      <formula>G15=""</formula>
    </cfRule>
  </conditionalFormatting>
  <conditionalFormatting sqref="K15">
    <cfRule type="expression" dxfId="10336" priority="10845">
      <formula>FM15&lt;&gt;""</formula>
    </cfRule>
    <cfRule type="expression" dxfId="10335" priority="11103">
      <formula>AND(K15="",L15="")</formula>
    </cfRule>
  </conditionalFormatting>
  <conditionalFormatting sqref="L15">
    <cfRule type="expression" dxfId="10334" priority="10844">
      <formula>FM15&lt;&gt;""</formula>
    </cfRule>
    <cfRule type="expression" dxfId="10333" priority="11102">
      <formula>AND(K15="",L15="")</formula>
    </cfRule>
  </conditionalFormatting>
  <conditionalFormatting sqref="O15">
    <cfRule type="expression" dxfId="10332" priority="10843">
      <formula>FM15&lt;&gt;""</formula>
    </cfRule>
    <cfRule type="expression" dxfId="10331" priority="11101">
      <formula>O15=""</formula>
    </cfRule>
  </conditionalFormatting>
  <conditionalFormatting sqref="Q15">
    <cfRule type="expression" dxfId="10330" priority="10841">
      <formula>FM15&lt;&gt;""</formula>
    </cfRule>
    <cfRule type="expression" dxfId="10329" priority="11099">
      <formula>AND(Q15&lt;&gt;"",OR(R15:AD15&lt;&gt;""))</formula>
    </cfRule>
    <cfRule type="expression" dxfId="10328" priority="11100">
      <formula>AND(Q15="",AND(R15:AD15=""))</formula>
    </cfRule>
  </conditionalFormatting>
  <conditionalFormatting sqref="R15">
    <cfRule type="expression" dxfId="10327" priority="10840">
      <formula>FM15&lt;&gt;""</formula>
    </cfRule>
    <cfRule type="expression" dxfId="10326" priority="11097">
      <formula>AND(Q15&lt;&gt;"",OR(R15:AD15&lt;&gt;""))</formula>
    </cfRule>
    <cfRule type="expression" dxfId="10325" priority="11098">
      <formula>AND(Q15="",AND(R15:AD15=""))</formula>
    </cfRule>
  </conditionalFormatting>
  <conditionalFormatting sqref="S15">
    <cfRule type="expression" dxfId="10324" priority="10839">
      <formula>FM15&lt;&gt;""</formula>
    </cfRule>
    <cfRule type="expression" dxfId="10323" priority="11095">
      <formula>AND(Q15&lt;&gt;"",OR(R15:AD15&lt;&gt;""))</formula>
    </cfRule>
    <cfRule type="expression" dxfId="10322" priority="11096">
      <formula>AND(Q15="",AND(R15:AD15=""))</formula>
    </cfRule>
  </conditionalFormatting>
  <conditionalFormatting sqref="T15">
    <cfRule type="expression" dxfId="10321" priority="10838">
      <formula>FM15&lt;&gt;""</formula>
    </cfRule>
    <cfRule type="expression" dxfId="10320" priority="11083">
      <formula>AND(Q15&lt;&gt;"",OR(R15:AD15&lt;&gt;""))</formula>
    </cfRule>
    <cfRule type="expression" dxfId="10319" priority="11094">
      <formula>AND(Q15="",AND(R15:AD15=""))</formula>
    </cfRule>
  </conditionalFormatting>
  <conditionalFormatting sqref="U15">
    <cfRule type="expression" dxfId="10318" priority="10837">
      <formula>FM15&lt;&gt;""</formula>
    </cfRule>
    <cfRule type="expression" dxfId="10317" priority="11082">
      <formula>AND(Q15&lt;&gt;"",OR(R15:AD15&lt;&gt;""))</formula>
    </cfRule>
    <cfRule type="expression" dxfId="10316" priority="11093">
      <formula>AND(Q15="",AND(R15:AD15=""))</formula>
    </cfRule>
  </conditionalFormatting>
  <conditionalFormatting sqref="V15">
    <cfRule type="expression" dxfId="10315" priority="10836">
      <formula>FM15&lt;&gt;""</formula>
    </cfRule>
    <cfRule type="expression" dxfId="10314" priority="11081">
      <formula>AND(Q15&lt;&gt;"",OR(R15:AD15&lt;&gt;""))</formula>
    </cfRule>
    <cfRule type="expression" dxfId="10313" priority="11092">
      <formula>AND(Q15="",AND(R15:AD15=""))</formula>
    </cfRule>
  </conditionalFormatting>
  <conditionalFormatting sqref="W15">
    <cfRule type="expression" dxfId="10312" priority="10835">
      <formula>FM15&lt;&gt;""</formula>
    </cfRule>
    <cfRule type="expression" dxfId="10311" priority="11080">
      <formula>AND(Q15&lt;&gt;"",OR(R15:AD15&lt;&gt;""))</formula>
    </cfRule>
    <cfRule type="expression" dxfId="10310" priority="11091">
      <formula>AND(Q15="",AND(R15:AD15=""))</formula>
    </cfRule>
  </conditionalFormatting>
  <conditionalFormatting sqref="X15">
    <cfRule type="expression" dxfId="10309" priority="10834">
      <formula>FM15&lt;&gt;""</formula>
    </cfRule>
    <cfRule type="expression" dxfId="10308" priority="11079">
      <formula>AND(Q15&lt;&gt;"",OR(R15:AD15&lt;&gt;""))</formula>
    </cfRule>
    <cfRule type="expression" dxfId="10307" priority="11090">
      <formula>AND(Q15="",AND(R15:AD15=""))</formula>
    </cfRule>
  </conditionalFormatting>
  <conditionalFormatting sqref="Y15">
    <cfRule type="expression" dxfId="10306" priority="10833">
      <formula>FM15&lt;&gt;""</formula>
    </cfRule>
    <cfRule type="expression" dxfId="10305" priority="11078">
      <formula>AND(Q15&lt;&gt;"",OR(R15:AD15&lt;&gt;""))</formula>
    </cfRule>
    <cfRule type="expression" dxfId="10304" priority="11089">
      <formula>AND(Q15="",AND(R15:AD15=""))</formula>
    </cfRule>
  </conditionalFormatting>
  <conditionalFormatting sqref="Z15">
    <cfRule type="expression" dxfId="10303" priority="10832">
      <formula>FM15&lt;&gt;""</formula>
    </cfRule>
    <cfRule type="expression" dxfId="10302" priority="11077">
      <formula>AND(Q15&lt;&gt;"",OR(R15:AD15&lt;&gt;""))</formula>
    </cfRule>
    <cfRule type="expression" dxfId="10301" priority="11088">
      <formula>AND(Q15="",AND(R15:AD15=""))</formula>
    </cfRule>
  </conditionalFormatting>
  <conditionalFormatting sqref="AA15">
    <cfRule type="expression" dxfId="10300" priority="10831">
      <formula>FM15&lt;&gt;""</formula>
    </cfRule>
    <cfRule type="expression" dxfId="10299" priority="11076">
      <formula>AND(Q15&lt;&gt;"",OR(R15:AD15&lt;&gt;""))</formula>
    </cfRule>
    <cfRule type="expression" dxfId="10298" priority="11087">
      <formula>AND(Q15="",AND(R15:AD15=""))</formula>
    </cfRule>
  </conditionalFormatting>
  <conditionalFormatting sqref="AB15">
    <cfRule type="expression" dxfId="10297" priority="10830">
      <formula>FM15&lt;&gt;""</formula>
    </cfRule>
    <cfRule type="expression" dxfId="10296" priority="11075">
      <formula>AND(Q15&lt;&gt;"",OR(R15:AD15&lt;&gt;""))</formula>
    </cfRule>
    <cfRule type="expression" dxfId="10295" priority="11086">
      <formula>AND(Q15="",AND(R15:AD15=""))</formula>
    </cfRule>
  </conditionalFormatting>
  <conditionalFormatting sqref="AC15">
    <cfRule type="expression" dxfId="10294" priority="10829">
      <formula>FM15&lt;&gt;""</formula>
    </cfRule>
    <cfRule type="expression" dxfId="10293" priority="11074">
      <formula>AND(Q15&lt;&gt;"",OR(R15:AD15&lt;&gt;""))</formula>
    </cfRule>
    <cfRule type="expression" dxfId="10292" priority="11085">
      <formula>AND(Q15="",AND(R15:AD15=""))</formula>
    </cfRule>
  </conditionalFormatting>
  <conditionalFormatting sqref="AD15">
    <cfRule type="expression" dxfId="10291" priority="10828">
      <formula>FM15&lt;&gt;""</formula>
    </cfRule>
    <cfRule type="expression" dxfId="10290" priority="11073">
      <formula>AND(Q15&lt;&gt;"",OR(R15:AD15&lt;&gt;""))</formula>
    </cfRule>
    <cfRule type="expression" dxfId="10289" priority="11084">
      <formula>AND(Q15="",AND(R15:AD15=""))</formula>
    </cfRule>
  </conditionalFormatting>
  <conditionalFormatting sqref="AE15">
    <cfRule type="expression" dxfId="10288" priority="10827">
      <formula>FM15&lt;&gt;""</formula>
    </cfRule>
    <cfRule type="expression" dxfId="10287" priority="11070">
      <formula>AND(AE15="無",OR(AF15:AI15&lt;&gt;""))</formula>
    </cfRule>
    <cfRule type="expression" dxfId="10286" priority="11071">
      <formula>AND(AE15="有",AND(AF15:AI15=""))</formula>
    </cfRule>
    <cfRule type="expression" dxfId="10285" priority="11072">
      <formula>AE15=""</formula>
    </cfRule>
  </conditionalFormatting>
  <conditionalFormatting sqref="AF15">
    <cfRule type="expression" dxfId="10284" priority="11065">
      <formula>AND(AE15="無",OR(AF15:AI15&lt;&gt;""))</formula>
    </cfRule>
    <cfRule type="expression" dxfId="10283" priority="11069">
      <formula>AND(AE15="有",AND(AF15:AI15=""))</formula>
    </cfRule>
  </conditionalFormatting>
  <conditionalFormatting sqref="AG15">
    <cfRule type="expression" dxfId="10282" priority="11064">
      <formula>AND(AE15="無",OR(AF15:AI15&lt;&gt;""))</formula>
    </cfRule>
    <cfRule type="expression" dxfId="10281" priority="11068">
      <formula>AND(AE15="有",AND(AF15:AI15=""))</formula>
    </cfRule>
  </conditionalFormatting>
  <conditionalFormatting sqref="AH15">
    <cfRule type="expression" dxfId="10280" priority="11063">
      <formula>AND(AE15="無",OR(AF15:AI15&lt;&gt;""))</formula>
    </cfRule>
    <cfRule type="expression" dxfId="10279" priority="11067">
      <formula>AND(AE15="有",AND(AF15:AI15=""))</formula>
    </cfRule>
  </conditionalFormatting>
  <conditionalFormatting sqref="AI15">
    <cfRule type="expression" dxfId="10278" priority="11062">
      <formula>AND(AE15="無",OR(AF15:AI15&lt;&gt;""))</formula>
    </cfRule>
    <cfRule type="expression" dxfId="10277" priority="11066">
      <formula>AND(AE15="有",AND(AF15:AI15=""))</formula>
    </cfRule>
  </conditionalFormatting>
  <conditionalFormatting sqref="AJ15">
    <cfRule type="expression" dxfId="10276" priority="10826">
      <formula>FM15&lt;&gt;""</formula>
    </cfRule>
    <cfRule type="expression" dxfId="10275" priority="11061">
      <formula>AJ15=""</formula>
    </cfRule>
  </conditionalFormatting>
  <conditionalFormatting sqref="AK15">
    <cfRule type="expression" dxfId="10274" priority="10825">
      <formula>FM15&lt;&gt;""</formula>
    </cfRule>
    <cfRule type="expression" dxfId="10273" priority="11060">
      <formula>AK15=""</formula>
    </cfRule>
  </conditionalFormatting>
  <conditionalFormatting sqref="AL15">
    <cfRule type="expression" dxfId="10272" priority="10824">
      <formula>FM15&lt;&gt;""</formula>
    </cfRule>
    <cfRule type="expression" dxfId="10271" priority="11059">
      <formula>AL15=""</formula>
    </cfRule>
  </conditionalFormatting>
  <conditionalFormatting sqref="AM15">
    <cfRule type="expression" dxfId="10270" priority="10823">
      <formula>FM15&lt;&gt;""</formula>
    </cfRule>
    <cfRule type="expression" dxfId="10269" priority="11058">
      <formula>AM15=""</formula>
    </cfRule>
  </conditionalFormatting>
  <conditionalFormatting sqref="AN15">
    <cfRule type="expression" dxfId="10268" priority="10822">
      <formula>FM15&lt;&gt;""</formula>
    </cfRule>
    <cfRule type="expression" dxfId="10267" priority="11053">
      <formula>AND(AN15="なし",AO15&lt;&gt;"")</formula>
    </cfRule>
    <cfRule type="expression" dxfId="10266" priority="11054">
      <formula>AND(AN15="あり",AO15="")</formula>
    </cfRule>
    <cfRule type="expression" dxfId="10265" priority="11057">
      <formula>AN15=""</formula>
    </cfRule>
  </conditionalFormatting>
  <conditionalFormatting sqref="AO15">
    <cfRule type="expression" dxfId="10264" priority="11055">
      <formula>AND(AN15="なし",AO15&lt;&gt;"")</formula>
    </cfRule>
    <cfRule type="expression" dxfId="10263" priority="11056">
      <formula>AND(AN15="あり",AO15="")</formula>
    </cfRule>
  </conditionalFormatting>
  <conditionalFormatting sqref="AP15">
    <cfRule type="expression" dxfId="10262" priority="10821">
      <formula>FM15&lt;&gt;""</formula>
    </cfRule>
    <cfRule type="expression" dxfId="10261" priority="11051">
      <formula>AND(AP15&lt;&gt;"",OR(AQ15:BD15&lt;&gt;""))</formula>
    </cfRule>
    <cfRule type="expression" dxfId="10260" priority="11052">
      <formula>AND(AP15="",AND(AQ15:BD15=""))</formula>
    </cfRule>
  </conditionalFormatting>
  <conditionalFormatting sqref="AQ15">
    <cfRule type="expression" dxfId="10259" priority="10820">
      <formula>FM15&lt;&gt;""</formula>
    </cfRule>
    <cfRule type="expression" dxfId="10258" priority="11049">
      <formula>AND(AP15&lt;&gt;"",OR(AQ15:BD15&lt;&gt;""))</formula>
    </cfRule>
    <cfRule type="expression" dxfId="10257" priority="11050">
      <formula>AND(AP15="",AND(AQ15:BD15=""))</formula>
    </cfRule>
  </conditionalFormatting>
  <conditionalFormatting sqref="AR15">
    <cfRule type="expression" dxfId="10256" priority="10819">
      <formula>FM15&lt;&gt;""</formula>
    </cfRule>
    <cfRule type="expression" dxfId="10255" priority="11047">
      <formula>AND(AP15&lt;&gt;"",OR(AQ15:BD15&lt;&gt;""))</formula>
    </cfRule>
    <cfRule type="expression" dxfId="10254" priority="11048">
      <formula>AND(AP15="",AND(AQ15:BD15=""))</formula>
    </cfRule>
  </conditionalFormatting>
  <conditionalFormatting sqref="AS15">
    <cfRule type="expression" dxfId="10253" priority="10818">
      <formula>FM15&lt;&gt;""</formula>
    </cfRule>
    <cfRule type="expression" dxfId="10252" priority="11045">
      <formula>AND(AP15&lt;&gt;"",OR(AQ15:BD15&lt;&gt;""))</formula>
    </cfRule>
    <cfRule type="expression" dxfId="10251" priority="11046">
      <formula>AND(AP15="",AND(AQ15:BD15=""))</formula>
    </cfRule>
  </conditionalFormatting>
  <conditionalFormatting sqref="AT15">
    <cfRule type="expression" dxfId="10250" priority="10817">
      <formula>FM15&lt;&gt;""</formula>
    </cfRule>
    <cfRule type="expression" dxfId="10249" priority="11043">
      <formula>AND(AP15&lt;&gt;"",OR(AQ15:BD15&lt;&gt;""))</formula>
    </cfRule>
    <cfRule type="expression" dxfId="10248" priority="11044">
      <formula>AND(AP15="",AND(AQ15:BD15=""))</formula>
    </cfRule>
  </conditionalFormatting>
  <conditionalFormatting sqref="AU15">
    <cfRule type="expression" dxfId="10247" priority="10816">
      <formula>FM15&lt;&gt;""</formula>
    </cfRule>
    <cfRule type="expression" dxfId="10246" priority="11041">
      <formula>AND(AP15&lt;&gt;"",OR(AQ15:BD15&lt;&gt;""))</formula>
    </cfRule>
    <cfRule type="expression" dxfId="10245" priority="11042">
      <formula>AND(AP15="",AND(AQ15:BD15=""))</formula>
    </cfRule>
  </conditionalFormatting>
  <conditionalFormatting sqref="AV15">
    <cfRule type="expression" dxfId="10244" priority="10815">
      <formula>FM15&lt;&gt;""</formula>
    </cfRule>
    <cfRule type="expression" dxfId="10243" priority="11039">
      <formula>AND(AP15&lt;&gt;"",OR(AQ15:BD15&lt;&gt;""))</formula>
    </cfRule>
    <cfRule type="expression" dxfId="10242" priority="11040">
      <formula>AND(AP15="",AND(AQ15:BD15=""))</formula>
    </cfRule>
  </conditionalFormatting>
  <conditionalFormatting sqref="AW15">
    <cfRule type="expression" dxfId="10241" priority="10814">
      <formula>FM15&lt;&gt;""</formula>
    </cfRule>
    <cfRule type="expression" dxfId="10240" priority="11037">
      <formula>AND(AP15&lt;&gt;"",OR(AQ15:BD15&lt;&gt;""))</formula>
    </cfRule>
    <cfRule type="expression" dxfId="10239" priority="11038">
      <formula>AND(AP15="",AND(AQ15:BD15=""))</formula>
    </cfRule>
  </conditionalFormatting>
  <conditionalFormatting sqref="AX15">
    <cfRule type="expression" dxfId="10238" priority="10813">
      <formula>FM15&lt;&gt;""</formula>
    </cfRule>
    <cfRule type="expression" dxfId="10237" priority="11035">
      <formula>AND(AP15&lt;&gt;"",OR(AQ15:BD15&lt;&gt;""))</formula>
    </cfRule>
    <cfRule type="expression" dxfId="10236" priority="11036">
      <formula>AND(AP15="",AND(AQ15:BD15=""))</formula>
    </cfRule>
  </conditionalFormatting>
  <conditionalFormatting sqref="AY15">
    <cfRule type="expression" dxfId="10235" priority="10812">
      <formula>FM15&lt;&gt;""</formula>
    </cfRule>
    <cfRule type="expression" dxfId="10234" priority="11033">
      <formula>AND(AP15&lt;&gt;"",OR(AQ15:BD15&lt;&gt;""))</formula>
    </cfRule>
    <cfRule type="expression" dxfId="10233" priority="11034">
      <formula>AND(AP15="",AND(AQ15:BD15=""))</formula>
    </cfRule>
  </conditionalFormatting>
  <conditionalFormatting sqref="AZ15">
    <cfRule type="expression" dxfId="10232" priority="10811">
      <formula>FM15&lt;&gt;""</formula>
    </cfRule>
    <cfRule type="expression" dxfId="10231" priority="11031">
      <formula>AND(AP15&lt;&gt;"",OR(AQ15:BD15&lt;&gt;""))</formula>
    </cfRule>
    <cfRule type="expression" dxfId="10230" priority="11032">
      <formula>AND(AP15="",AND(AQ15:BD15=""))</formula>
    </cfRule>
  </conditionalFormatting>
  <conditionalFormatting sqref="BA15">
    <cfRule type="expression" dxfId="10229" priority="10810">
      <formula>FM15&lt;&gt;""</formula>
    </cfRule>
    <cfRule type="expression" dxfId="10228" priority="11029">
      <formula>AND(AP15&lt;&gt;"",OR(AQ15:BD15&lt;&gt;""))</formula>
    </cfRule>
    <cfRule type="expression" dxfId="10227" priority="11030">
      <formula>AND(AP15="",AND(AQ15:BD15=""))</formula>
    </cfRule>
  </conditionalFormatting>
  <conditionalFormatting sqref="BB15">
    <cfRule type="expression" dxfId="10226" priority="10809">
      <formula>FM15&lt;&gt;""</formula>
    </cfRule>
    <cfRule type="expression" dxfId="10225" priority="11027">
      <formula>AND(AP15&lt;&gt;"",OR(AQ15:BD15&lt;&gt;""))</formula>
    </cfRule>
    <cfRule type="expression" dxfId="10224" priority="11028">
      <formula>AND(AP15="",AND(AQ15:BD15=""))</formula>
    </cfRule>
  </conditionalFormatting>
  <conditionalFormatting sqref="BC15">
    <cfRule type="expression" dxfId="10223" priority="10808">
      <formula>FM15&lt;&gt;""</formula>
    </cfRule>
    <cfRule type="expression" dxfId="10222" priority="11025">
      <formula>AND(AP15&lt;&gt;"",OR(AQ15:BD15&lt;&gt;""))</formula>
    </cfRule>
    <cfRule type="expression" dxfId="10221" priority="11026">
      <formula>AND(AP15="",AND(AQ15:BD15=""))</formula>
    </cfRule>
  </conditionalFormatting>
  <conditionalFormatting sqref="BD15">
    <cfRule type="expression" dxfId="10220" priority="10807">
      <formula>FM15&lt;&gt;""</formula>
    </cfRule>
    <cfRule type="expression" dxfId="10219" priority="11023">
      <formula>AND(AP15&lt;&gt;"",OR(AQ15:BD15&lt;&gt;""))</formula>
    </cfRule>
    <cfRule type="expression" dxfId="10218" priority="11024">
      <formula>AND(AP15="",AND(AQ15:BD15=""))</formula>
    </cfRule>
  </conditionalFormatting>
  <conditionalFormatting sqref="BG15">
    <cfRule type="expression" dxfId="10217" priority="10864">
      <formula>AND(BE15="独居",BG15&gt;=1)</formula>
    </cfRule>
    <cfRule type="expression" dxfId="10216" priority="11021">
      <formula>AND(BE15="同居",AND(BN15="",BG15&lt;&gt;COUNTA(BI15:BM15)))</formula>
    </cfRule>
    <cfRule type="expression" dxfId="10215" priority="11022">
      <formula>AND(BE15="同居",OR(BG15="",BG15=0))</formula>
    </cfRule>
  </conditionalFormatting>
  <conditionalFormatting sqref="BH15">
    <cfRule type="expression" dxfId="10214" priority="11019">
      <formula>AND(BE15="独居",BH15&gt;=1)</formula>
    </cfRule>
    <cfRule type="expression" dxfId="10213" priority="11020">
      <formula>AND(BE15="同居",OR(BH15="",BH15&gt;BG15))</formula>
    </cfRule>
  </conditionalFormatting>
  <conditionalFormatting sqref="BI15">
    <cfRule type="expression" dxfId="10212" priority="11012">
      <formula>AND(BE15="独居",OR(BI15:BN15&lt;&gt;""))</formula>
    </cfRule>
    <cfRule type="expression" dxfId="10211" priority="11018">
      <formula>AND(BE15="同居",AND(BN15="",BG15&lt;&gt;COUNTA(BI15:BM15)))</formula>
    </cfRule>
  </conditionalFormatting>
  <conditionalFormatting sqref="BJ15">
    <cfRule type="expression" dxfId="10210" priority="11011">
      <formula>AND(BE15="独居",OR(BI15:BN15&lt;&gt;""))</formula>
    </cfRule>
    <cfRule type="expression" dxfId="10209" priority="11017">
      <formula>AND(BE15="同居",AND(BN15="",BG15&lt;&gt;COUNTA(BI15:BM15)))</formula>
    </cfRule>
  </conditionalFormatting>
  <conditionalFormatting sqref="BK15">
    <cfRule type="expression" dxfId="10208" priority="11010">
      <formula>AND(BE15="独居",OR(BI15:BN15&lt;&gt;""))</formula>
    </cfRule>
    <cfRule type="expression" dxfId="10207" priority="11016">
      <formula>AND(BE15="同居",AND(BN15="",BG15&lt;&gt;COUNTA(BI15:BM15)))</formula>
    </cfRule>
  </conditionalFormatting>
  <conditionalFormatting sqref="BL15">
    <cfRule type="expression" dxfId="10206" priority="11009">
      <formula>AND(BE15="独居",OR(BI15:BN15&lt;&gt;""))</formula>
    </cfRule>
    <cfRule type="expression" dxfId="10205" priority="11015">
      <formula>AND(BE15="同居",AND(BN15="",BG15&lt;&gt;COUNTA(BI15:BM15)))</formula>
    </cfRule>
  </conditionalFormatting>
  <conditionalFormatting sqref="BM15">
    <cfRule type="expression" dxfId="10204" priority="11008">
      <formula>AND(BE15="独居",OR(BI15:BN15&lt;&gt;""))</formula>
    </cfRule>
    <cfRule type="expression" dxfId="10203" priority="11014">
      <formula>AND(BE15="同居",AND(BN15="",BG15&lt;&gt;COUNTA(BI15:BM15)))</formula>
    </cfRule>
  </conditionalFormatting>
  <conditionalFormatting sqref="BN15">
    <cfRule type="expression" dxfId="10202" priority="11007">
      <formula>AND(BE15="独居",OR(BI15:BN15&lt;&gt;""))</formula>
    </cfRule>
    <cfRule type="expression" dxfId="10201" priority="11013">
      <formula>AND(BE15="同居",AND(BN15="",BG15&lt;&gt;COUNTA(BI15:BM15)))</formula>
    </cfRule>
  </conditionalFormatting>
  <conditionalFormatting sqref="CG15">
    <cfRule type="expression" dxfId="10200" priority="10794">
      <formula>FM15&lt;&gt;""</formula>
    </cfRule>
    <cfRule type="expression" dxfId="10199" priority="11006">
      <formula>CG15=""</formula>
    </cfRule>
  </conditionalFormatting>
  <conditionalFormatting sqref="CH15">
    <cfRule type="expression" dxfId="10198" priority="10793">
      <formula>FM15&lt;&gt;""</formula>
    </cfRule>
    <cfRule type="expression" dxfId="10197" priority="11005">
      <formula>CH15=""</formula>
    </cfRule>
  </conditionalFormatting>
  <conditionalFormatting sqref="CI15">
    <cfRule type="expression" dxfId="10196" priority="10792">
      <formula>FM15&lt;&gt;""</formula>
    </cfRule>
    <cfRule type="expression" dxfId="10195" priority="11004">
      <formula>CI15=""</formula>
    </cfRule>
  </conditionalFormatting>
  <conditionalFormatting sqref="CJ15">
    <cfRule type="expression" dxfId="10194" priority="10791">
      <formula>FM15&lt;&gt;""</formula>
    </cfRule>
    <cfRule type="expression" dxfId="10193" priority="11003">
      <formula>CJ15=""</formula>
    </cfRule>
  </conditionalFormatting>
  <conditionalFormatting sqref="CK15">
    <cfRule type="expression" dxfId="10192" priority="10790">
      <formula>FM15&lt;&gt;""</formula>
    </cfRule>
    <cfRule type="expression" dxfId="10191" priority="11002">
      <formula>CK15=""</formula>
    </cfRule>
  </conditionalFormatting>
  <conditionalFormatting sqref="CL15">
    <cfRule type="expression" dxfId="10190" priority="10789">
      <formula>FM15&lt;&gt;""</formula>
    </cfRule>
    <cfRule type="expression" dxfId="10189" priority="11001">
      <formula>CL15=""</formula>
    </cfRule>
  </conditionalFormatting>
  <conditionalFormatting sqref="CM15">
    <cfRule type="expression" dxfId="10188" priority="10788">
      <formula>FM15&lt;&gt;""</formula>
    </cfRule>
    <cfRule type="expression" dxfId="10187" priority="11000">
      <formula>CM15=""</formula>
    </cfRule>
  </conditionalFormatting>
  <conditionalFormatting sqref="CN15">
    <cfRule type="expression" dxfId="10186" priority="10787">
      <formula>FM15&lt;&gt;""</formula>
    </cfRule>
    <cfRule type="expression" dxfId="10185" priority="10999">
      <formula>CN15=""</formula>
    </cfRule>
  </conditionalFormatting>
  <conditionalFormatting sqref="CO15">
    <cfRule type="expression" dxfId="10184" priority="10863">
      <formula>AND(CN15=0,CO15&lt;&gt;"")</formula>
    </cfRule>
    <cfRule type="expression" dxfId="10183" priority="10998">
      <formula>AND(CN15&gt;0,CO15="")</formula>
    </cfRule>
  </conditionalFormatting>
  <conditionalFormatting sqref="CP15">
    <cfRule type="expression" dxfId="10182" priority="10786">
      <formula>FM15&lt;&gt;""</formula>
    </cfRule>
    <cfRule type="expression" dxfId="10181" priority="10996">
      <formula>AND(CP15&lt;&gt;"",OR(CQ15:CT15&lt;&gt;""))</formula>
    </cfRule>
    <cfRule type="expression" dxfId="10180" priority="10997">
      <formula>AND(CP15="",AND(CQ15:CT15=""))</formula>
    </cfRule>
  </conditionalFormatting>
  <conditionalFormatting sqref="CQ15">
    <cfRule type="expression" dxfId="10179" priority="10785">
      <formula>FM15&lt;&gt;""</formula>
    </cfRule>
    <cfRule type="expression" dxfId="10178" priority="10994">
      <formula>AND(CP15&lt;&gt;"",OR(CQ15:CT15&lt;&gt;""))</formula>
    </cfRule>
    <cfRule type="expression" dxfId="10177" priority="10995">
      <formula>AND(CP15="",AND(CQ15:CT15=""))</formula>
    </cfRule>
  </conditionalFormatting>
  <conditionalFormatting sqref="CR15">
    <cfRule type="expression" dxfId="10176" priority="10784">
      <formula>FM15&lt;&gt;""</formula>
    </cfRule>
    <cfRule type="expression" dxfId="10175" priority="10992">
      <formula>AND(CP15&lt;&gt;"",OR(CQ15:CT15&lt;&gt;""))</formula>
    </cfRule>
    <cfRule type="expression" dxfId="10174" priority="10993">
      <formula>AND(CP15="",AND(CQ15:CT15=""))</formula>
    </cfRule>
  </conditionalFormatting>
  <conditionalFormatting sqref="CS15">
    <cfRule type="expression" dxfId="10173" priority="10783">
      <formula>FM15&lt;&gt;""</formula>
    </cfRule>
    <cfRule type="expression" dxfId="10172" priority="10990">
      <formula>AND(CP15&lt;&gt;"",OR(CQ15:CT15&lt;&gt;""))</formula>
    </cfRule>
    <cfRule type="expression" dxfId="10171" priority="10991">
      <formula>AND(CP15="",AND(CQ15:CT15=""))</formula>
    </cfRule>
  </conditionalFormatting>
  <conditionalFormatting sqref="CT15">
    <cfRule type="expression" dxfId="10170" priority="10782">
      <formula>FM15&lt;&gt;""</formula>
    </cfRule>
    <cfRule type="expression" dxfId="10169" priority="10988">
      <formula>AND(CP15&lt;&gt;"",OR(CQ15:CT15&lt;&gt;""))</formula>
    </cfRule>
    <cfRule type="expression" dxfId="10168" priority="10989">
      <formula>AND(CP15="",AND(CQ15:CT15=""))</formula>
    </cfRule>
  </conditionalFormatting>
  <conditionalFormatting sqref="CU15">
    <cfRule type="expression" dxfId="10167" priority="10781">
      <formula>FM15&lt;&gt;""</formula>
    </cfRule>
    <cfRule type="expression" dxfId="10166" priority="10987">
      <formula>CU15=""</formula>
    </cfRule>
  </conditionalFormatting>
  <conditionalFormatting sqref="CV15">
    <cfRule type="expression" dxfId="10165" priority="10780">
      <formula>FM15&lt;&gt;""</formula>
    </cfRule>
    <cfRule type="expression" dxfId="10164" priority="10986">
      <formula>CV15=""</formula>
    </cfRule>
  </conditionalFormatting>
  <conditionalFormatting sqref="CW15">
    <cfRule type="expression" dxfId="10163" priority="10779">
      <formula>FM15&lt;&gt;""</formula>
    </cfRule>
    <cfRule type="expression" dxfId="10162" priority="10984">
      <formula>AND(CW15&lt;&gt;"",OR(CX15:DI15&lt;&gt;""))</formula>
    </cfRule>
    <cfRule type="expression" dxfId="10161" priority="10985">
      <formula>AND(CW15="",AND(CX15:DI15=""))</formula>
    </cfRule>
  </conditionalFormatting>
  <conditionalFormatting sqref="CX15">
    <cfRule type="expression" dxfId="10160" priority="10778">
      <formula>FM15&lt;&gt;""</formula>
    </cfRule>
    <cfRule type="expression" dxfId="10159" priority="10958">
      <formula>AND(CY15&lt;&gt;"",CX15="")</formula>
    </cfRule>
    <cfRule type="expression" dxfId="10158" priority="10982">
      <formula>AND(CW15&lt;&gt;"",OR(CX15:DI15&lt;&gt;""))</formula>
    </cfRule>
    <cfRule type="expression" dxfId="10157" priority="10983">
      <formula>AND(CW15="",AND(CX15:DI15=""))</formula>
    </cfRule>
  </conditionalFormatting>
  <conditionalFormatting sqref="CY15">
    <cfRule type="expression" dxfId="10156" priority="10777">
      <formula>FM15&lt;&gt;""</formula>
    </cfRule>
    <cfRule type="expression" dxfId="10155" priority="10959">
      <formula>AND(CX15&lt;&gt;"",CY15="")</formula>
    </cfRule>
    <cfRule type="expression" dxfId="10154" priority="10980">
      <formula>AND(CW15&lt;&gt;"",OR(CX15:DI15&lt;&gt;""))</formula>
    </cfRule>
    <cfRule type="expression" dxfId="10153" priority="10981">
      <formula>AND(CW15="",AND(CX15:DI15=""))</formula>
    </cfRule>
  </conditionalFormatting>
  <conditionalFormatting sqref="CZ15">
    <cfRule type="expression" dxfId="10152" priority="10776">
      <formula>FM15&lt;&gt;""</formula>
    </cfRule>
    <cfRule type="expression" dxfId="10151" priority="10978">
      <formula>AND(CW15&lt;&gt;"",OR(CX15:DI15&lt;&gt;""))</formula>
    </cfRule>
    <cfRule type="expression" dxfId="10150" priority="10979">
      <formula>AND(CW15="",AND(CX15:DI15=""))</formula>
    </cfRule>
  </conditionalFormatting>
  <conditionalFormatting sqref="DA15">
    <cfRule type="expression" dxfId="10149" priority="10775">
      <formula>FM15&lt;&gt;""</formula>
    </cfRule>
    <cfRule type="expression" dxfId="10148" priority="10956">
      <formula>AND(DB15&lt;&gt;"",DA15="")</formula>
    </cfRule>
    <cfRule type="expression" dxfId="10147" priority="10976">
      <formula>AND(CW15&lt;&gt;"",OR(CX15:DI15&lt;&gt;""))</formula>
    </cfRule>
    <cfRule type="expression" dxfId="10146" priority="10977">
      <formula>AND(CW15="",AND(CX15:DI15=""))</formula>
    </cfRule>
  </conditionalFormatting>
  <conditionalFormatting sqref="DB15">
    <cfRule type="expression" dxfId="10145" priority="10774">
      <formula>FM15&lt;&gt;""</formula>
    </cfRule>
    <cfRule type="expression" dxfId="10144" priority="10957">
      <formula>AND(DA15&lt;&gt;"",DB15="")</formula>
    </cfRule>
    <cfRule type="expression" dxfId="10143" priority="10974">
      <formula>AND(CW15&lt;&gt;"",OR(CX15:DI15&lt;&gt;""))</formula>
    </cfRule>
    <cfRule type="expression" dxfId="10142" priority="10975">
      <formula>AND(CW15="",AND(CX15:DI15=""))</formula>
    </cfRule>
  </conditionalFormatting>
  <conditionalFormatting sqref="DC15">
    <cfRule type="expression" dxfId="10141" priority="10773">
      <formula>FM15&lt;&gt;""</formula>
    </cfRule>
    <cfRule type="expression" dxfId="10140" priority="10972">
      <formula>AND(CW15&lt;&gt;"",OR(CX15:DI15&lt;&gt;""))</formula>
    </cfRule>
    <cfRule type="expression" dxfId="10139" priority="10973">
      <formula>AND(CW15="",AND(CX15:DI15=""))</formula>
    </cfRule>
  </conditionalFormatting>
  <conditionalFormatting sqref="DD15">
    <cfRule type="expression" dxfId="10138" priority="10772">
      <formula>FM15&lt;&gt;""</formula>
    </cfRule>
    <cfRule type="expression" dxfId="10137" priority="10970">
      <formula>AND(CW15&lt;&gt;"",OR(CX15:DI15&lt;&gt;""))</formula>
    </cfRule>
    <cfRule type="expression" dxfId="10136" priority="10971">
      <formula>AND(CW15="",AND(CX15:DI15=""))</formula>
    </cfRule>
  </conditionalFormatting>
  <conditionalFormatting sqref="DE15">
    <cfRule type="expression" dxfId="10135" priority="10771">
      <formula>FM15&lt;&gt;""</formula>
    </cfRule>
    <cfRule type="expression" dxfId="10134" priority="10968">
      <formula>AND(CW15&lt;&gt;"",OR(CX15:DI15&lt;&gt;""))</formula>
    </cfRule>
    <cfRule type="expression" dxfId="10133" priority="10969">
      <formula>AND(CW15="",AND(CX15:DI15=""))</formula>
    </cfRule>
  </conditionalFormatting>
  <conditionalFormatting sqref="DF15">
    <cfRule type="expression" dxfId="10132" priority="10770">
      <formula>FM15&lt;&gt;""</formula>
    </cfRule>
    <cfRule type="expression" dxfId="10131" priority="10952">
      <formula>AND(DG15&lt;&gt;"",DF15="")</formula>
    </cfRule>
    <cfRule type="expression" dxfId="10130" priority="10966">
      <formula>AND(CW15&lt;&gt;"",OR(CX15:DI15&lt;&gt;""))</formula>
    </cfRule>
    <cfRule type="expression" dxfId="10129" priority="10967">
      <formula>AND(CW15="",AND(CX15:DI15=""))</formula>
    </cfRule>
  </conditionalFormatting>
  <conditionalFormatting sqref="DG15">
    <cfRule type="expression" dxfId="10128" priority="10769">
      <formula>FM15&lt;&gt;""</formula>
    </cfRule>
    <cfRule type="expression" dxfId="10127" priority="10953">
      <formula>AND(DF15&lt;&gt;"",DG15="")</formula>
    </cfRule>
    <cfRule type="expression" dxfId="10126" priority="10964">
      <formula>AND(CW15&lt;&gt;"",OR(CX15:DI15&lt;&gt;""))</formula>
    </cfRule>
    <cfRule type="expression" dxfId="10125" priority="10965">
      <formula>AND(CW15="",AND(CX15:DI15=""))</formula>
    </cfRule>
  </conditionalFormatting>
  <conditionalFormatting sqref="DH15">
    <cfRule type="expression" dxfId="10124" priority="10768">
      <formula>FM15&lt;&gt;""</formula>
    </cfRule>
    <cfRule type="expression" dxfId="10123" priority="10962">
      <formula>AND(CW15&lt;&gt;"",OR(CX15:DI15&lt;&gt;""))</formula>
    </cfRule>
    <cfRule type="expression" dxfId="10122" priority="10963">
      <formula>AND(CW15="",AND(CX15:DI15=""))</formula>
    </cfRule>
  </conditionalFormatting>
  <conditionalFormatting sqref="DI15">
    <cfRule type="expression" dxfId="10121" priority="10767">
      <formula>FM15&lt;&gt;""</formula>
    </cfRule>
    <cfRule type="expression" dxfId="10120" priority="10960">
      <formula>AND(CW15&lt;&gt;"",OR(CX15:DI15&lt;&gt;""))</formula>
    </cfRule>
    <cfRule type="expression" dxfId="10119" priority="10961">
      <formula>AND(CW15="",AND(CX15:DI15=""))</formula>
    </cfRule>
  </conditionalFormatting>
  <conditionalFormatting sqref="DJ15">
    <cfRule type="expression" dxfId="10118" priority="10766">
      <formula>FM15&lt;&gt;""</formula>
    </cfRule>
    <cfRule type="expression" dxfId="10117" priority="10955">
      <formula>DJ15=""</formula>
    </cfRule>
  </conditionalFormatting>
  <conditionalFormatting sqref="DK15">
    <cfRule type="expression" dxfId="10116" priority="10765">
      <formula>FM15&lt;&gt;""</formula>
    </cfRule>
    <cfRule type="expression" dxfId="10115" priority="10954">
      <formula>AND(DJ15&lt;&gt;"自立",DK15="")</formula>
    </cfRule>
  </conditionalFormatting>
  <conditionalFormatting sqref="DL15">
    <cfRule type="expression" dxfId="10114" priority="10764">
      <formula>FM15&lt;&gt;""</formula>
    </cfRule>
    <cfRule type="expression" dxfId="10113" priority="10951">
      <formula>DL15=""</formula>
    </cfRule>
  </conditionalFormatting>
  <conditionalFormatting sqref="DM15">
    <cfRule type="expression" dxfId="10112" priority="10949">
      <formula>AND(DL15&lt;&gt;"アレルギー食",DM15&lt;&gt;"")</formula>
    </cfRule>
    <cfRule type="expression" dxfId="10111" priority="10950">
      <formula>AND(DL15="アレルギー食",DM15="")</formula>
    </cfRule>
  </conditionalFormatting>
  <conditionalFormatting sqref="DN15">
    <cfRule type="expression" dxfId="10110" priority="10763">
      <formula>FM15&lt;&gt;""</formula>
    </cfRule>
    <cfRule type="expression" dxfId="10109" priority="10948">
      <formula>DN15=""</formula>
    </cfRule>
  </conditionalFormatting>
  <conditionalFormatting sqref="DO15">
    <cfRule type="expression" dxfId="10108" priority="10762">
      <formula>FM15&lt;&gt;""</formula>
    </cfRule>
    <cfRule type="expression" dxfId="10107" priority="10942">
      <formula>AND(DO15&lt;&gt;"",DN15="")</formula>
    </cfRule>
    <cfRule type="expression" dxfId="10106" priority="10946">
      <formula>AND(DN15&lt;&gt;"自立",DO15="")</formula>
    </cfRule>
    <cfRule type="expression" dxfId="10105" priority="10947">
      <formula>AND(DN15="自立",DO15&lt;&gt;"")</formula>
    </cfRule>
  </conditionalFormatting>
  <conditionalFormatting sqref="DP15">
    <cfRule type="expression" dxfId="10104" priority="10761">
      <formula>FM15&lt;&gt;""</formula>
    </cfRule>
    <cfRule type="expression" dxfId="10103" priority="10945">
      <formula>DP15=""</formula>
    </cfRule>
  </conditionalFormatting>
  <conditionalFormatting sqref="DQ15">
    <cfRule type="expression" dxfId="10102" priority="10760">
      <formula>FM15&lt;&gt;""</formula>
    </cfRule>
    <cfRule type="expression" dxfId="10101" priority="10941">
      <formula>AND(DQ15&lt;&gt;"",DP15="")</formula>
    </cfRule>
    <cfRule type="expression" dxfId="10100" priority="10943">
      <formula>AND(DP15&lt;&gt;"自立",DQ15="")</formula>
    </cfRule>
    <cfRule type="expression" dxfId="10099" priority="10944">
      <formula>AND(DP15="自立",DQ15&lt;&gt;"")</formula>
    </cfRule>
  </conditionalFormatting>
  <conditionalFormatting sqref="DR15">
    <cfRule type="expression" dxfId="10098" priority="10759">
      <formula>FM15&lt;&gt;""</formula>
    </cfRule>
    <cfRule type="expression" dxfId="10097" priority="10940">
      <formula>DR15=""</formula>
    </cfRule>
  </conditionalFormatting>
  <conditionalFormatting sqref="DS15">
    <cfRule type="expression" dxfId="10096" priority="10758">
      <formula>FM15&lt;&gt;""</formula>
    </cfRule>
    <cfRule type="expression" dxfId="10095" priority="10937">
      <formula>AND(DS15&lt;&gt;"",DR15="")</formula>
    </cfRule>
    <cfRule type="expression" dxfId="10094" priority="10938">
      <formula>AND(DR15&lt;&gt;"自立",DS15="")</formula>
    </cfRule>
    <cfRule type="expression" dxfId="10093" priority="10939">
      <formula>AND(DR15="自立",DS15&lt;&gt;"")</formula>
    </cfRule>
  </conditionalFormatting>
  <conditionalFormatting sqref="DT15">
    <cfRule type="expression" dxfId="10092" priority="10757">
      <formula>FM15&lt;&gt;""</formula>
    </cfRule>
    <cfRule type="expression" dxfId="10091" priority="10936">
      <formula>DT15=""</formula>
    </cfRule>
  </conditionalFormatting>
  <conditionalFormatting sqref="DV15">
    <cfRule type="expression" dxfId="10090" priority="10755">
      <formula>FM15&lt;&gt;""</formula>
    </cfRule>
    <cfRule type="expression" dxfId="10089" priority="10935">
      <formula>DV15=""</formula>
    </cfRule>
  </conditionalFormatting>
  <conditionalFormatting sqref="EA15">
    <cfRule type="expression" dxfId="10088" priority="10753">
      <formula>FM15&lt;&gt;""</formula>
    </cfRule>
    <cfRule type="expression" dxfId="10087" priority="10885">
      <formula>AND(EB15&lt;&gt;"",EA15&lt;&gt;"その他")</formula>
    </cfRule>
    <cfRule type="expression" dxfId="10086" priority="10934">
      <formula>EA15=""</formula>
    </cfRule>
  </conditionalFormatting>
  <conditionalFormatting sqref="EB15">
    <cfRule type="expression" dxfId="10085" priority="10932">
      <formula>AND(EA15&lt;&gt;"その他",EB15&lt;&gt;"")</formula>
    </cfRule>
    <cfRule type="expression" dxfId="10084" priority="10933">
      <formula>AND(EA15="その他",EB15="")</formula>
    </cfRule>
  </conditionalFormatting>
  <conditionalFormatting sqref="EC15">
    <cfRule type="expression" dxfId="10083" priority="10752">
      <formula>FM15&lt;&gt;""</formula>
    </cfRule>
    <cfRule type="expression" dxfId="10082" priority="10931">
      <formula>AND(EC15:EI15="")</formula>
    </cfRule>
  </conditionalFormatting>
  <conditionalFormatting sqref="ED15">
    <cfRule type="expression" dxfId="10081" priority="10751">
      <formula>FM15&lt;&gt;""</formula>
    </cfRule>
    <cfRule type="expression" dxfId="10080" priority="10930">
      <formula>AND(EC15:EI15="")</formula>
    </cfRule>
  </conditionalFormatting>
  <conditionalFormatting sqref="EE15">
    <cfRule type="expression" dxfId="10079" priority="10750">
      <formula>FM15&lt;&gt;""</formula>
    </cfRule>
    <cfRule type="expression" dxfId="10078" priority="10929">
      <formula>AND(EC15:EI15="")</formula>
    </cfRule>
  </conditionalFormatting>
  <conditionalFormatting sqref="EF15">
    <cfRule type="expression" dxfId="10077" priority="10749">
      <formula>FM15&lt;&gt;""</formula>
    </cfRule>
    <cfRule type="expression" dxfId="10076" priority="10928">
      <formula>AND(EC15:EI15="")</formula>
    </cfRule>
  </conditionalFormatting>
  <conditionalFormatting sqref="EG15">
    <cfRule type="expression" dxfId="10075" priority="10748">
      <formula>FM15&lt;&gt;""</formula>
    </cfRule>
    <cfRule type="expression" dxfId="10074" priority="10927">
      <formula>AND(EC15:EI15="")</formula>
    </cfRule>
  </conditionalFormatting>
  <conditionalFormatting sqref="EH15">
    <cfRule type="expression" dxfId="10073" priority="10747">
      <formula>FM15&lt;&gt;""</formula>
    </cfRule>
    <cfRule type="expression" dxfId="10072" priority="10926">
      <formula>AND(EC15:EI15="")</formula>
    </cfRule>
  </conditionalFormatting>
  <conditionalFormatting sqref="EI15">
    <cfRule type="expression" dxfId="10071" priority="10746">
      <formula>FM15&lt;&gt;""</formula>
    </cfRule>
    <cfRule type="expression" dxfId="10070" priority="10925">
      <formula>AND(EC15:EI15="")</formula>
    </cfRule>
  </conditionalFormatting>
  <conditionalFormatting sqref="EL15">
    <cfRule type="expression" dxfId="10069" priority="10745">
      <formula>FM15&lt;&gt;""</formula>
    </cfRule>
    <cfRule type="expression" dxfId="10068" priority="10923">
      <formula>AND(EK15&lt;&gt;"",EL15&lt;&gt;"")</formula>
    </cfRule>
    <cfRule type="expression" dxfId="10067" priority="10924">
      <formula>AND(EK15="",EL15="")</formula>
    </cfRule>
  </conditionalFormatting>
  <conditionalFormatting sqref="EM15">
    <cfRule type="expression" dxfId="10066" priority="10744">
      <formula>FM15&lt;&gt;""</formula>
    </cfRule>
    <cfRule type="expression" dxfId="10065" priority="10921">
      <formula>AND(EK15&lt;&gt;"",EM15&lt;&gt;"")</formula>
    </cfRule>
    <cfRule type="expression" dxfId="10064" priority="10922">
      <formula>AND(EK15="",EM15="")</formula>
    </cfRule>
  </conditionalFormatting>
  <conditionalFormatting sqref="EN15">
    <cfRule type="expression" dxfId="10063" priority="10743">
      <formula>FM15&lt;&gt;""</formula>
    </cfRule>
    <cfRule type="expression" dxfId="10062" priority="10919">
      <formula>AND(EK15&lt;&gt;"",EN15&lt;&gt;"")</formula>
    </cfRule>
    <cfRule type="expression" dxfId="10061" priority="10920">
      <formula>AND(EK15="",EN15="")</formula>
    </cfRule>
  </conditionalFormatting>
  <conditionalFormatting sqref="EP15">
    <cfRule type="expression" dxfId="10060" priority="10913">
      <formula>AND(EK15&lt;&gt;"",EP15&lt;&gt;"")</formula>
    </cfRule>
    <cfRule type="expression" dxfId="10059" priority="10917">
      <formula>AND(EP15&lt;&gt;"",EO15="")</formula>
    </cfRule>
    <cfRule type="expression" dxfId="10058" priority="10918">
      <formula>AND(EO15&lt;&gt;"",EP15="")</formula>
    </cfRule>
  </conditionalFormatting>
  <conditionalFormatting sqref="EQ15">
    <cfRule type="expression" dxfId="10057" priority="10912">
      <formula>AND(EK15&lt;&gt;"",EQ15&lt;&gt;"")</formula>
    </cfRule>
    <cfRule type="expression" dxfId="10056" priority="10915">
      <formula>AND(EQ15&lt;&gt;"",EO15="")</formula>
    </cfRule>
    <cfRule type="expression" dxfId="10055" priority="10916">
      <formula>AND(EO15&lt;&gt;"",EQ15="")</formula>
    </cfRule>
  </conditionalFormatting>
  <conditionalFormatting sqref="EO15">
    <cfRule type="expression" dxfId="10054" priority="10914">
      <formula>AND(EK15&lt;&gt;"",EO15&lt;&gt;"")</formula>
    </cfRule>
  </conditionalFormatting>
  <conditionalFormatting sqref="ES15">
    <cfRule type="expression" dxfId="10053" priority="10742">
      <formula>FM15&lt;&gt;""</formula>
    </cfRule>
    <cfRule type="expression" dxfId="10052" priority="10910">
      <formula>AND(ER15&lt;&gt;"",ES15&lt;&gt;"")</formula>
    </cfRule>
    <cfRule type="expression" dxfId="10051" priority="10911">
      <formula>AND(ER15="",ES15="")</formula>
    </cfRule>
  </conditionalFormatting>
  <conditionalFormatting sqref="ET15">
    <cfRule type="expression" dxfId="10050" priority="10741">
      <formula>FM15&lt;&gt;""</formula>
    </cfRule>
    <cfRule type="expression" dxfId="10049" priority="10908">
      <formula>AND(ER15&lt;&gt;"",ET15&lt;&gt;"")</formula>
    </cfRule>
    <cfRule type="expression" dxfId="10048" priority="10909">
      <formula>AND(ER15="",ET15="")</formula>
    </cfRule>
  </conditionalFormatting>
  <conditionalFormatting sqref="EU15">
    <cfRule type="expression" dxfId="10047" priority="10740">
      <formula>FM15&lt;&gt;""</formula>
    </cfRule>
    <cfRule type="expression" dxfId="10046" priority="10906">
      <formula>AND(ER15&lt;&gt;"",EU15&lt;&gt;"")</formula>
    </cfRule>
    <cfRule type="expression" dxfId="10045" priority="10907">
      <formula>AND(ER15="",EU15="")</formula>
    </cfRule>
  </conditionalFormatting>
  <conditionalFormatting sqref="EW15">
    <cfRule type="expression" dxfId="10044" priority="10900">
      <formula>AND(ER15&lt;&gt;"",EW15&lt;&gt;"")</formula>
    </cfRule>
    <cfRule type="expression" dxfId="10043" priority="10904">
      <formula>AND(EW15&lt;&gt;"",EV15="")</formula>
    </cfRule>
    <cfRule type="expression" dxfId="10042" priority="10905">
      <formula>AND(EV15&lt;&gt;"",EW15="")</formula>
    </cfRule>
  </conditionalFormatting>
  <conditionalFormatting sqref="EX15">
    <cfRule type="expression" dxfId="10041" priority="10899">
      <formula>AND(ER15&lt;&gt;"",EX15&lt;&gt;"")</formula>
    </cfRule>
    <cfRule type="expression" dxfId="10040" priority="10902">
      <formula>AND(EX15&lt;&gt;"",EV15="")</formula>
    </cfRule>
    <cfRule type="expression" dxfId="10039" priority="10903">
      <formula>AND(EV15&lt;&gt;"",EX15="")</formula>
    </cfRule>
  </conditionalFormatting>
  <conditionalFormatting sqref="EV15">
    <cfRule type="expression" dxfId="10038" priority="10901">
      <formula>AND(ER15&lt;&gt;"",EV15&lt;&gt;"")</formula>
    </cfRule>
  </conditionalFormatting>
  <conditionalFormatting sqref="ER15">
    <cfRule type="expression" dxfId="10037" priority="10898">
      <formula>AND(ER15&lt;&gt;"",OR(ES15:EX15&lt;&gt;""))</formula>
    </cfRule>
  </conditionalFormatting>
  <conditionalFormatting sqref="EK15">
    <cfRule type="expression" dxfId="10036" priority="10897">
      <formula>AND(EK15&lt;&gt;"",OR(EL15:EQ15&lt;&gt;""))</formula>
    </cfRule>
  </conditionalFormatting>
  <conditionalFormatting sqref="EY15">
    <cfRule type="expression" dxfId="10035" priority="10739">
      <formula>FM15&lt;&gt;""</formula>
    </cfRule>
    <cfRule type="expression" dxfId="10034" priority="10896">
      <formula>AND(EY15:FD15="")</formula>
    </cfRule>
  </conditionalFormatting>
  <conditionalFormatting sqref="EZ15">
    <cfRule type="expression" dxfId="10033" priority="10738">
      <formula>FM15&lt;&gt;""</formula>
    </cfRule>
    <cfRule type="expression" dxfId="10032" priority="10895">
      <formula>AND(EY15:FD15="")</formula>
    </cfRule>
  </conditionalFormatting>
  <conditionalFormatting sqref="FA15">
    <cfRule type="expression" dxfId="10031" priority="10737">
      <formula>FM15&lt;&gt;""</formula>
    </cfRule>
    <cfRule type="expression" dxfId="10030" priority="10894">
      <formula>AND(EY15:FD15="")</formula>
    </cfRule>
  </conditionalFormatting>
  <conditionalFormatting sqref="FB15">
    <cfRule type="expression" dxfId="10029" priority="10736">
      <formula>FM15&lt;&gt;""</formula>
    </cfRule>
    <cfRule type="expression" dxfId="10028" priority="10893">
      <formula>AND(EY15:FD15="")</formula>
    </cfRule>
  </conditionalFormatting>
  <conditionalFormatting sqref="FD15">
    <cfRule type="expression" dxfId="10027" priority="10734">
      <formula>FM15&lt;&gt;""</formula>
    </cfRule>
    <cfRule type="expression" dxfId="10026" priority="10892">
      <formula>AND(EY15:FD15="")</formula>
    </cfRule>
  </conditionalFormatting>
  <conditionalFormatting sqref="FC15">
    <cfRule type="expression" dxfId="10025" priority="10735">
      <formula>FM15&lt;&gt;""</formula>
    </cfRule>
    <cfRule type="expression" dxfId="10024" priority="10891">
      <formula>AND(EY15:FD15="")</formula>
    </cfRule>
  </conditionalFormatting>
  <conditionalFormatting sqref="FE15">
    <cfRule type="expression" dxfId="10023" priority="10733">
      <formula>FM15&lt;&gt;""</formula>
    </cfRule>
    <cfRule type="expression" dxfId="10022" priority="10890">
      <formula>FE15=""</formula>
    </cfRule>
  </conditionalFormatting>
  <conditionalFormatting sqref="FF15">
    <cfRule type="expression" dxfId="10021" priority="10888">
      <formula>AND(FE15&lt;&gt;"2人以上の体制",FF15&lt;&gt;"")</formula>
    </cfRule>
    <cfRule type="expression" dxfId="10020" priority="10889">
      <formula>AND(FE15="2人以上の体制",FF15="")</formula>
    </cfRule>
  </conditionalFormatting>
  <conditionalFormatting sqref="FG15">
    <cfRule type="expression" dxfId="10019" priority="10732">
      <formula>FM15&lt;&gt;""</formula>
    </cfRule>
    <cfRule type="expression" dxfId="10018" priority="10887">
      <formula>FG15=""</formula>
    </cfRule>
  </conditionalFormatting>
  <conditionalFormatting sqref="FH15">
    <cfRule type="expression" dxfId="10017" priority="10731">
      <formula>FM15&lt;&gt;""</formula>
    </cfRule>
    <cfRule type="expression" dxfId="10016" priority="10886">
      <formula>FH15=""</formula>
    </cfRule>
  </conditionalFormatting>
  <conditionalFormatting sqref="BO15">
    <cfRule type="expression" dxfId="10015" priority="10805">
      <formula>FM15&lt;&gt;""</formula>
    </cfRule>
    <cfRule type="expression" dxfId="10014" priority="10884">
      <formula>BO15=""</formula>
    </cfRule>
  </conditionalFormatting>
  <conditionalFormatting sqref="BP15">
    <cfRule type="expression" dxfId="10013" priority="10804">
      <formula>FM15&lt;&gt;""</formula>
    </cfRule>
    <cfRule type="expression" dxfId="10012" priority="10883">
      <formula>BP15=""</formula>
    </cfRule>
  </conditionalFormatting>
  <conditionalFormatting sqref="BQ15">
    <cfRule type="expression" dxfId="10011" priority="10803">
      <formula>FM15&lt;&gt;""</formula>
    </cfRule>
    <cfRule type="expression" dxfId="10010" priority="10882">
      <formula>BQ15=""</formula>
    </cfRule>
  </conditionalFormatting>
  <conditionalFormatting sqref="BR15">
    <cfRule type="expression" dxfId="10009" priority="10802">
      <formula>FM15&lt;&gt;""</formula>
    </cfRule>
    <cfRule type="expression" dxfId="10008" priority="10871">
      <formula>AND(BR15:BS15="")</formula>
    </cfRule>
  </conditionalFormatting>
  <conditionalFormatting sqref="BS15">
    <cfRule type="expression" dxfId="10007" priority="10801">
      <formula>FM15&lt;&gt;""</formula>
    </cfRule>
    <cfRule type="expression" dxfId="10006" priority="10881">
      <formula>AND(BR15:BS15="")</formula>
    </cfRule>
  </conditionalFormatting>
  <conditionalFormatting sqref="BU15">
    <cfRule type="expression" dxfId="10005" priority="10876">
      <formula>AND(BT15="",BU15&lt;&gt;"")</formula>
    </cfRule>
    <cfRule type="expression" dxfId="10004" priority="10880">
      <formula>AND(BT15&lt;&gt;"",BU15="")</formula>
    </cfRule>
  </conditionalFormatting>
  <conditionalFormatting sqref="BV15">
    <cfRule type="expression" dxfId="10003" priority="10875">
      <formula>AND(BT15="",BV15&lt;&gt;"")</formula>
    </cfRule>
    <cfRule type="expression" dxfId="10002" priority="10879">
      <formula>AND(BT15&lt;&gt;"",BV15="")</formula>
    </cfRule>
  </conditionalFormatting>
  <conditionalFormatting sqref="BW15">
    <cfRule type="expression" dxfId="10001" priority="10874">
      <formula>AND(BT15="",BW15&lt;&gt;"")</formula>
    </cfRule>
    <cfRule type="expression" dxfId="10000" priority="10878">
      <formula>AND(BT15&lt;&gt;"",AND(BW15:BX15=""))</formula>
    </cfRule>
  </conditionalFormatting>
  <conditionalFormatting sqref="BX15">
    <cfRule type="expression" dxfId="9999" priority="10873">
      <formula>AND(BT15="",BX15&lt;&gt;"")</formula>
    </cfRule>
    <cfRule type="expression" dxfId="9998" priority="10877">
      <formula>AND(BT15&lt;&gt;"",AND(BW15:BX15=""))</formula>
    </cfRule>
  </conditionalFormatting>
  <conditionalFormatting sqref="BT15">
    <cfRule type="expression" dxfId="9997" priority="10872">
      <formula>AND(BT15="",OR(BU15:BX15&lt;&gt;""))</formula>
    </cfRule>
  </conditionalFormatting>
  <conditionalFormatting sqref="BY15">
    <cfRule type="expression" dxfId="9996" priority="10800">
      <formula>FM15&lt;&gt;""</formula>
    </cfRule>
    <cfRule type="expression" dxfId="9995" priority="10870">
      <formula>BY15=""</formula>
    </cfRule>
  </conditionalFormatting>
  <conditionalFormatting sqref="BZ15">
    <cfRule type="expression" dxfId="9994" priority="10799">
      <formula>FM15&lt;&gt;""</formula>
    </cfRule>
    <cfRule type="expression" dxfId="9993" priority="10869">
      <formula>BZ15=""</formula>
    </cfRule>
  </conditionalFormatting>
  <conditionalFormatting sqref="CC15">
    <cfRule type="expression" dxfId="9992" priority="10798">
      <formula>FM15&lt;&gt;""</formula>
    </cfRule>
    <cfRule type="expression" dxfId="9991" priority="10868">
      <formula>CC15=""</formula>
    </cfRule>
  </conditionalFormatting>
  <conditionalFormatting sqref="CD15">
    <cfRule type="expression" dxfId="9990" priority="10797">
      <formula>FM15&lt;&gt;""</formula>
    </cfRule>
    <cfRule type="expression" dxfId="9989" priority="10867">
      <formula>CD15=""</formula>
    </cfRule>
  </conditionalFormatting>
  <conditionalFormatting sqref="CE15">
    <cfRule type="expression" dxfId="9988" priority="10796">
      <formula>FM15&lt;&gt;""</formula>
    </cfRule>
    <cfRule type="expression" dxfId="9987" priority="10866">
      <formula>CE15=""</formula>
    </cfRule>
  </conditionalFormatting>
  <conditionalFormatting sqref="FK15">
    <cfRule type="expression" dxfId="9986" priority="10865">
      <formula>FK15=""</formula>
    </cfRule>
  </conditionalFormatting>
  <conditionalFormatting sqref="H15">
    <cfRule type="expression" dxfId="9985" priority="10846">
      <formula>FM15&lt;&gt;""</formula>
    </cfRule>
    <cfRule type="expression" dxfId="9984" priority="10862">
      <formula>H15=""</formula>
    </cfRule>
  </conditionalFormatting>
  <conditionalFormatting sqref="B15">
    <cfRule type="expression" dxfId="9983" priority="10730">
      <formula>FM15&lt;&gt;""</formula>
    </cfRule>
    <cfRule type="expression" dxfId="9982" priority="10861">
      <formula>B15=""</formula>
    </cfRule>
  </conditionalFormatting>
  <conditionalFormatting sqref="CF15">
    <cfRule type="expression" dxfId="9981" priority="10795">
      <formula>FM15&lt;&gt;""</formula>
    </cfRule>
    <cfRule type="expression" dxfId="9980" priority="10860">
      <formula>CF15=""</formula>
    </cfRule>
  </conditionalFormatting>
  <conditionalFormatting sqref="EJ15">
    <cfRule type="expression" dxfId="9979" priority="10859">
      <formula>AND(OR(EC15:EH15&lt;&gt;""),EJ15="")</formula>
    </cfRule>
  </conditionalFormatting>
  <conditionalFormatting sqref="BE15">
    <cfRule type="expression" dxfId="9978" priority="10806">
      <formula>FM15&lt;&gt;""</formula>
    </cfRule>
    <cfRule type="expression" dxfId="9977" priority="10858">
      <formula>BE15=""</formula>
    </cfRule>
  </conditionalFormatting>
  <conditionalFormatting sqref="BF15">
    <cfRule type="expression" dxfId="9976" priority="10857">
      <formula>AND(BE15="同居",AND(BF15="",BG15=""))</formula>
    </cfRule>
  </conditionalFormatting>
  <conditionalFormatting sqref="CB15">
    <cfRule type="expression" dxfId="9975" priority="10856">
      <formula>AND(CA15&lt;&gt;"",CB15="")</formula>
    </cfRule>
  </conditionalFormatting>
  <conditionalFormatting sqref="CA15">
    <cfRule type="expression" dxfId="9974" priority="10855">
      <formula>AND(CA15="",CB15&lt;&gt;"")</formula>
    </cfRule>
  </conditionalFormatting>
  <conditionalFormatting sqref="DU15">
    <cfRule type="expression" dxfId="9973" priority="10756">
      <formula>FM15&lt;&gt;""</formula>
    </cfRule>
    <cfRule type="expression" dxfId="9972" priority="10852">
      <formula>AND(DU15&lt;&gt;"",DT15="")</formula>
    </cfRule>
    <cfRule type="expression" dxfId="9971" priority="10853">
      <formula>AND(DT15&lt;&gt;"自立",DU15="")</formula>
    </cfRule>
    <cfRule type="expression" dxfId="9970" priority="10854">
      <formula>AND(DT15="自立",DU15&lt;&gt;"")</formula>
    </cfRule>
  </conditionalFormatting>
  <conditionalFormatting sqref="DW15">
    <cfRule type="expression" dxfId="9969" priority="10754">
      <formula>FM15&lt;&gt;""</formula>
    </cfRule>
    <cfRule type="expression" dxfId="9968" priority="10849">
      <formula>AND(DW15&lt;&gt;"",DV15="")</formula>
    </cfRule>
    <cfRule type="expression" dxfId="9967" priority="10850">
      <formula>AND(DV15="自立",DW15&lt;&gt;"")</formula>
    </cfRule>
    <cfRule type="expression" dxfId="9966" priority="10851">
      <formula>AND(DV15&lt;&gt;"自立",DW15="")</formula>
    </cfRule>
  </conditionalFormatting>
  <conditionalFormatting sqref="I15:J15">
    <cfRule type="expression" dxfId="9965" priority="10848">
      <formula>I15=""</formula>
    </cfRule>
  </conditionalFormatting>
  <conditionalFormatting sqref="P15">
    <cfRule type="expression" dxfId="9964" priority="10842">
      <formula>FM15&lt;&gt;""</formula>
    </cfRule>
    <cfRule type="expression" dxfId="9963" priority="10847">
      <formula>P15=""</formula>
    </cfRule>
  </conditionalFormatting>
  <conditionalFormatting sqref="FN15">
    <cfRule type="expression" dxfId="9962" priority="10725">
      <formula>AND(FN15="",AND(Q15:FJ15=""))</formula>
    </cfRule>
    <cfRule type="expression" dxfId="9961" priority="10726">
      <formula>AND(FN15&lt;&gt;"",OR(Q15:FJ15&lt;&gt;""))</formula>
    </cfRule>
  </conditionalFormatting>
  <conditionalFormatting sqref="FM15">
    <cfRule type="expression" dxfId="9960" priority="10727">
      <formula>AND(FM15="",AND(Q15:FJ15=""))</formula>
    </cfRule>
    <cfRule type="expression" dxfId="9959" priority="10729">
      <formula>AND(FM15&lt;&gt;"",OR(Q15:FJ15&lt;&gt;""))</formula>
    </cfRule>
  </conditionalFormatting>
  <conditionalFormatting sqref="FL15">
    <cfRule type="expression" dxfId="9958" priority="10728">
      <formula>FL15=""</formula>
    </cfRule>
  </conditionalFormatting>
  <conditionalFormatting sqref="C16">
    <cfRule type="expression" dxfId="9957" priority="10724">
      <formula>C16=""</formula>
    </cfRule>
  </conditionalFormatting>
  <conditionalFormatting sqref="D16">
    <cfRule type="expression" dxfId="9956" priority="10723">
      <formula>D16=""</formula>
    </cfRule>
  </conditionalFormatting>
  <conditionalFormatting sqref="E16">
    <cfRule type="expression" dxfId="9955" priority="10722">
      <formula>E16=""</formula>
    </cfRule>
  </conditionalFormatting>
  <conditionalFormatting sqref="G16">
    <cfRule type="expression" dxfId="9954" priority="10721">
      <formula>G16=""</formula>
    </cfRule>
  </conditionalFormatting>
  <conditionalFormatting sqref="K16">
    <cfRule type="expression" dxfId="9953" priority="10462">
      <formula>FM16&lt;&gt;""</formula>
    </cfRule>
    <cfRule type="expression" dxfId="9952" priority="10720">
      <formula>AND(K16="",L16="")</formula>
    </cfRule>
  </conditionalFormatting>
  <conditionalFormatting sqref="L16">
    <cfRule type="expression" dxfId="9951" priority="10461">
      <formula>FM16&lt;&gt;""</formula>
    </cfRule>
    <cfRule type="expression" dxfId="9950" priority="10719">
      <formula>AND(K16="",L16="")</formula>
    </cfRule>
  </conditionalFormatting>
  <conditionalFormatting sqref="O16">
    <cfRule type="expression" dxfId="9949" priority="10460">
      <formula>FM16&lt;&gt;""</formula>
    </cfRule>
    <cfRule type="expression" dxfId="9948" priority="10718">
      <formula>O16=""</formula>
    </cfRule>
  </conditionalFormatting>
  <conditionalFormatting sqref="Q16">
    <cfRule type="expression" dxfId="9947" priority="10458">
      <formula>FM16&lt;&gt;""</formula>
    </cfRule>
    <cfRule type="expression" dxfId="9946" priority="10716">
      <formula>AND(Q16&lt;&gt;"",OR(R16:AD16&lt;&gt;""))</formula>
    </cfRule>
    <cfRule type="expression" dxfId="9945" priority="10717">
      <formula>AND(Q16="",AND(R16:AD16=""))</formula>
    </cfRule>
  </conditionalFormatting>
  <conditionalFormatting sqref="R16">
    <cfRule type="expression" dxfId="9944" priority="10457">
      <formula>FM16&lt;&gt;""</formula>
    </cfRule>
    <cfRule type="expression" dxfId="9943" priority="10714">
      <formula>AND(Q16&lt;&gt;"",OR(R16:AD16&lt;&gt;""))</formula>
    </cfRule>
    <cfRule type="expression" dxfId="9942" priority="10715">
      <formula>AND(Q16="",AND(R16:AD16=""))</formula>
    </cfRule>
  </conditionalFormatting>
  <conditionalFormatting sqref="S16">
    <cfRule type="expression" dxfId="9941" priority="10456">
      <formula>FM16&lt;&gt;""</formula>
    </cfRule>
    <cfRule type="expression" dxfId="9940" priority="10712">
      <formula>AND(Q16&lt;&gt;"",OR(R16:AD16&lt;&gt;""))</formula>
    </cfRule>
    <cfRule type="expression" dxfId="9939" priority="10713">
      <formula>AND(Q16="",AND(R16:AD16=""))</formula>
    </cfRule>
  </conditionalFormatting>
  <conditionalFormatting sqref="T16">
    <cfRule type="expression" dxfId="9938" priority="10455">
      <formula>FM16&lt;&gt;""</formula>
    </cfRule>
    <cfRule type="expression" dxfId="9937" priority="10700">
      <formula>AND(Q16&lt;&gt;"",OR(R16:AD16&lt;&gt;""))</formula>
    </cfRule>
    <cfRule type="expression" dxfId="9936" priority="10711">
      <formula>AND(Q16="",AND(R16:AD16=""))</formula>
    </cfRule>
  </conditionalFormatting>
  <conditionalFormatting sqref="U16">
    <cfRule type="expression" dxfId="9935" priority="10454">
      <formula>FM16&lt;&gt;""</formula>
    </cfRule>
    <cfRule type="expression" dxfId="9934" priority="10699">
      <formula>AND(Q16&lt;&gt;"",OR(R16:AD16&lt;&gt;""))</formula>
    </cfRule>
    <cfRule type="expression" dxfId="9933" priority="10710">
      <formula>AND(Q16="",AND(R16:AD16=""))</formula>
    </cfRule>
  </conditionalFormatting>
  <conditionalFormatting sqref="V16">
    <cfRule type="expression" dxfId="9932" priority="10453">
      <formula>FM16&lt;&gt;""</formula>
    </cfRule>
    <cfRule type="expression" dxfId="9931" priority="10698">
      <formula>AND(Q16&lt;&gt;"",OR(R16:AD16&lt;&gt;""))</formula>
    </cfRule>
    <cfRule type="expression" dxfId="9930" priority="10709">
      <formula>AND(Q16="",AND(R16:AD16=""))</formula>
    </cfRule>
  </conditionalFormatting>
  <conditionalFormatting sqref="W16">
    <cfRule type="expression" dxfId="9929" priority="10452">
      <formula>FM16&lt;&gt;""</formula>
    </cfRule>
    <cfRule type="expression" dxfId="9928" priority="10697">
      <formula>AND(Q16&lt;&gt;"",OR(R16:AD16&lt;&gt;""))</formula>
    </cfRule>
    <cfRule type="expression" dxfId="9927" priority="10708">
      <formula>AND(Q16="",AND(R16:AD16=""))</formula>
    </cfRule>
  </conditionalFormatting>
  <conditionalFormatting sqref="X16">
    <cfRule type="expression" dxfId="9926" priority="10451">
      <formula>FM16&lt;&gt;""</formula>
    </cfRule>
    <cfRule type="expression" dxfId="9925" priority="10696">
      <formula>AND(Q16&lt;&gt;"",OR(R16:AD16&lt;&gt;""))</formula>
    </cfRule>
    <cfRule type="expression" dxfId="9924" priority="10707">
      <formula>AND(Q16="",AND(R16:AD16=""))</formula>
    </cfRule>
  </conditionalFormatting>
  <conditionalFormatting sqref="Y16">
    <cfRule type="expression" dxfId="9923" priority="10450">
      <formula>FM16&lt;&gt;""</formula>
    </cfRule>
    <cfRule type="expression" dxfId="9922" priority="10695">
      <formula>AND(Q16&lt;&gt;"",OR(R16:AD16&lt;&gt;""))</formula>
    </cfRule>
    <cfRule type="expression" dxfId="9921" priority="10706">
      <formula>AND(Q16="",AND(R16:AD16=""))</formula>
    </cfRule>
  </conditionalFormatting>
  <conditionalFormatting sqref="Z16">
    <cfRule type="expression" dxfId="9920" priority="10449">
      <formula>FM16&lt;&gt;""</formula>
    </cfRule>
    <cfRule type="expression" dxfId="9919" priority="10694">
      <formula>AND(Q16&lt;&gt;"",OR(R16:AD16&lt;&gt;""))</formula>
    </cfRule>
    <cfRule type="expression" dxfId="9918" priority="10705">
      <formula>AND(Q16="",AND(R16:AD16=""))</formula>
    </cfRule>
  </conditionalFormatting>
  <conditionalFormatting sqref="AA16">
    <cfRule type="expression" dxfId="9917" priority="10448">
      <formula>FM16&lt;&gt;""</formula>
    </cfRule>
    <cfRule type="expression" dxfId="9916" priority="10693">
      <formula>AND(Q16&lt;&gt;"",OR(R16:AD16&lt;&gt;""))</formula>
    </cfRule>
    <cfRule type="expression" dxfId="9915" priority="10704">
      <formula>AND(Q16="",AND(R16:AD16=""))</formula>
    </cfRule>
  </conditionalFormatting>
  <conditionalFormatting sqref="AB16">
    <cfRule type="expression" dxfId="9914" priority="10447">
      <formula>FM16&lt;&gt;""</formula>
    </cfRule>
    <cfRule type="expression" dxfId="9913" priority="10692">
      <formula>AND(Q16&lt;&gt;"",OR(R16:AD16&lt;&gt;""))</formula>
    </cfRule>
    <cfRule type="expression" dxfId="9912" priority="10703">
      <formula>AND(Q16="",AND(R16:AD16=""))</formula>
    </cfRule>
  </conditionalFormatting>
  <conditionalFormatting sqref="AC16">
    <cfRule type="expression" dxfId="9911" priority="10446">
      <formula>FM16&lt;&gt;""</formula>
    </cfRule>
    <cfRule type="expression" dxfId="9910" priority="10691">
      <formula>AND(Q16&lt;&gt;"",OR(R16:AD16&lt;&gt;""))</formula>
    </cfRule>
    <cfRule type="expression" dxfId="9909" priority="10702">
      <formula>AND(Q16="",AND(R16:AD16=""))</formula>
    </cfRule>
  </conditionalFormatting>
  <conditionalFormatting sqref="AD16">
    <cfRule type="expression" dxfId="9908" priority="10445">
      <formula>FM16&lt;&gt;""</formula>
    </cfRule>
    <cfRule type="expression" dxfId="9907" priority="10690">
      <formula>AND(Q16&lt;&gt;"",OR(R16:AD16&lt;&gt;""))</formula>
    </cfRule>
    <cfRule type="expression" dxfId="9906" priority="10701">
      <formula>AND(Q16="",AND(R16:AD16=""))</formula>
    </cfRule>
  </conditionalFormatting>
  <conditionalFormatting sqref="AE16">
    <cfRule type="expression" dxfId="9905" priority="10444">
      <formula>FM16&lt;&gt;""</formula>
    </cfRule>
    <cfRule type="expression" dxfId="9904" priority="10687">
      <formula>AND(AE16="無",OR(AF16:AI16&lt;&gt;""))</formula>
    </cfRule>
    <cfRule type="expression" dxfId="9903" priority="10688">
      <formula>AND(AE16="有",AND(AF16:AI16=""))</formula>
    </cfRule>
    <cfRule type="expression" dxfId="9902" priority="10689">
      <formula>AE16=""</formula>
    </cfRule>
  </conditionalFormatting>
  <conditionalFormatting sqref="AF16">
    <cfRule type="expression" dxfId="9901" priority="10682">
      <formula>AND(AE16="無",OR(AF16:AI16&lt;&gt;""))</formula>
    </cfRule>
    <cfRule type="expression" dxfId="9900" priority="10686">
      <formula>AND(AE16="有",AND(AF16:AI16=""))</formula>
    </cfRule>
  </conditionalFormatting>
  <conditionalFormatting sqref="AG16">
    <cfRule type="expression" dxfId="9899" priority="10681">
      <formula>AND(AE16="無",OR(AF16:AI16&lt;&gt;""))</formula>
    </cfRule>
    <cfRule type="expression" dxfId="9898" priority="10685">
      <formula>AND(AE16="有",AND(AF16:AI16=""))</formula>
    </cfRule>
  </conditionalFormatting>
  <conditionalFormatting sqref="AH16">
    <cfRule type="expression" dxfId="9897" priority="10680">
      <formula>AND(AE16="無",OR(AF16:AI16&lt;&gt;""))</formula>
    </cfRule>
    <cfRule type="expression" dxfId="9896" priority="10684">
      <formula>AND(AE16="有",AND(AF16:AI16=""))</formula>
    </cfRule>
  </conditionalFormatting>
  <conditionalFormatting sqref="AI16">
    <cfRule type="expression" dxfId="9895" priority="10679">
      <formula>AND(AE16="無",OR(AF16:AI16&lt;&gt;""))</formula>
    </cfRule>
    <cfRule type="expression" dxfId="9894" priority="10683">
      <formula>AND(AE16="有",AND(AF16:AI16=""))</formula>
    </cfRule>
  </conditionalFormatting>
  <conditionalFormatting sqref="AJ16">
    <cfRule type="expression" dxfId="9893" priority="10443">
      <formula>FM16&lt;&gt;""</formula>
    </cfRule>
    <cfRule type="expression" dxfId="9892" priority="10678">
      <formula>AJ16=""</formula>
    </cfRule>
  </conditionalFormatting>
  <conditionalFormatting sqref="AK16">
    <cfRule type="expression" dxfId="9891" priority="10442">
      <formula>FM16&lt;&gt;""</formula>
    </cfRule>
    <cfRule type="expression" dxfId="9890" priority="10677">
      <formula>AK16=""</formula>
    </cfRule>
  </conditionalFormatting>
  <conditionalFormatting sqref="AL16">
    <cfRule type="expression" dxfId="9889" priority="10441">
      <formula>FM16&lt;&gt;""</formula>
    </cfRule>
    <cfRule type="expression" dxfId="9888" priority="10676">
      <formula>AL16=""</formula>
    </cfRule>
  </conditionalFormatting>
  <conditionalFormatting sqref="AM16">
    <cfRule type="expression" dxfId="9887" priority="10440">
      <formula>FM16&lt;&gt;""</formula>
    </cfRule>
    <cfRule type="expression" dxfId="9886" priority="10675">
      <formula>AM16=""</formula>
    </cfRule>
  </conditionalFormatting>
  <conditionalFormatting sqref="AN16">
    <cfRule type="expression" dxfId="9885" priority="10439">
      <formula>FM16&lt;&gt;""</formula>
    </cfRule>
    <cfRule type="expression" dxfId="9884" priority="10670">
      <formula>AND(AN16="なし",AO16&lt;&gt;"")</formula>
    </cfRule>
    <cfRule type="expression" dxfId="9883" priority="10671">
      <formula>AND(AN16="あり",AO16="")</formula>
    </cfRule>
    <cfRule type="expression" dxfId="9882" priority="10674">
      <formula>AN16=""</formula>
    </cfRule>
  </conditionalFormatting>
  <conditionalFormatting sqref="AO16">
    <cfRule type="expression" dxfId="9881" priority="10672">
      <formula>AND(AN16="なし",AO16&lt;&gt;"")</formula>
    </cfRule>
    <cfRule type="expression" dxfId="9880" priority="10673">
      <formula>AND(AN16="あり",AO16="")</formula>
    </cfRule>
  </conditionalFormatting>
  <conditionalFormatting sqref="AP16">
    <cfRule type="expression" dxfId="9879" priority="10438">
      <formula>FM16&lt;&gt;""</formula>
    </cfRule>
    <cfRule type="expression" dxfId="9878" priority="10668">
      <formula>AND(AP16&lt;&gt;"",OR(AQ16:BD16&lt;&gt;""))</formula>
    </cfRule>
    <cfRule type="expression" dxfId="9877" priority="10669">
      <formula>AND(AP16="",AND(AQ16:BD16=""))</formula>
    </cfRule>
  </conditionalFormatting>
  <conditionalFormatting sqref="AQ16">
    <cfRule type="expression" dxfId="9876" priority="10437">
      <formula>FM16&lt;&gt;""</formula>
    </cfRule>
    <cfRule type="expression" dxfId="9875" priority="10666">
      <formula>AND(AP16&lt;&gt;"",OR(AQ16:BD16&lt;&gt;""))</formula>
    </cfRule>
    <cfRule type="expression" dxfId="9874" priority="10667">
      <formula>AND(AP16="",AND(AQ16:BD16=""))</formula>
    </cfRule>
  </conditionalFormatting>
  <conditionalFormatting sqref="AR16">
    <cfRule type="expression" dxfId="9873" priority="10436">
      <formula>FM16&lt;&gt;""</formula>
    </cfRule>
    <cfRule type="expression" dxfId="9872" priority="10664">
      <formula>AND(AP16&lt;&gt;"",OR(AQ16:BD16&lt;&gt;""))</formula>
    </cfRule>
    <cfRule type="expression" dxfId="9871" priority="10665">
      <formula>AND(AP16="",AND(AQ16:BD16=""))</formula>
    </cfRule>
  </conditionalFormatting>
  <conditionalFormatting sqref="AS16">
    <cfRule type="expression" dxfId="9870" priority="10435">
      <formula>FM16&lt;&gt;""</formula>
    </cfRule>
    <cfRule type="expression" dxfId="9869" priority="10662">
      <formula>AND(AP16&lt;&gt;"",OR(AQ16:BD16&lt;&gt;""))</formula>
    </cfRule>
    <cfRule type="expression" dxfId="9868" priority="10663">
      <formula>AND(AP16="",AND(AQ16:BD16=""))</formula>
    </cfRule>
  </conditionalFormatting>
  <conditionalFormatting sqref="AT16">
    <cfRule type="expression" dxfId="9867" priority="10434">
      <formula>FM16&lt;&gt;""</formula>
    </cfRule>
    <cfRule type="expression" dxfId="9866" priority="10660">
      <formula>AND(AP16&lt;&gt;"",OR(AQ16:BD16&lt;&gt;""))</formula>
    </cfRule>
    <cfRule type="expression" dxfId="9865" priority="10661">
      <formula>AND(AP16="",AND(AQ16:BD16=""))</formula>
    </cfRule>
  </conditionalFormatting>
  <conditionalFormatting sqref="AU16">
    <cfRule type="expression" dxfId="9864" priority="10433">
      <formula>FM16&lt;&gt;""</formula>
    </cfRule>
    <cfRule type="expression" dxfId="9863" priority="10658">
      <formula>AND(AP16&lt;&gt;"",OR(AQ16:BD16&lt;&gt;""))</formula>
    </cfRule>
    <cfRule type="expression" dxfId="9862" priority="10659">
      <formula>AND(AP16="",AND(AQ16:BD16=""))</formula>
    </cfRule>
  </conditionalFormatting>
  <conditionalFormatting sqref="AV16">
    <cfRule type="expression" dxfId="9861" priority="10432">
      <formula>FM16&lt;&gt;""</formula>
    </cfRule>
    <cfRule type="expression" dxfId="9860" priority="10656">
      <formula>AND(AP16&lt;&gt;"",OR(AQ16:BD16&lt;&gt;""))</formula>
    </cfRule>
    <cfRule type="expression" dxfId="9859" priority="10657">
      <formula>AND(AP16="",AND(AQ16:BD16=""))</formula>
    </cfRule>
  </conditionalFormatting>
  <conditionalFormatting sqref="AW16">
    <cfRule type="expression" dxfId="9858" priority="10431">
      <formula>FM16&lt;&gt;""</formula>
    </cfRule>
    <cfRule type="expression" dxfId="9857" priority="10654">
      <formula>AND(AP16&lt;&gt;"",OR(AQ16:BD16&lt;&gt;""))</formula>
    </cfRule>
    <cfRule type="expression" dxfId="9856" priority="10655">
      <formula>AND(AP16="",AND(AQ16:BD16=""))</formula>
    </cfRule>
  </conditionalFormatting>
  <conditionalFormatting sqref="AX16">
    <cfRule type="expression" dxfId="9855" priority="10430">
      <formula>FM16&lt;&gt;""</formula>
    </cfRule>
    <cfRule type="expression" dxfId="9854" priority="10652">
      <formula>AND(AP16&lt;&gt;"",OR(AQ16:BD16&lt;&gt;""))</formula>
    </cfRule>
    <cfRule type="expression" dxfId="9853" priority="10653">
      <formula>AND(AP16="",AND(AQ16:BD16=""))</formula>
    </cfRule>
  </conditionalFormatting>
  <conditionalFormatting sqref="AY16">
    <cfRule type="expression" dxfId="9852" priority="10429">
      <formula>FM16&lt;&gt;""</formula>
    </cfRule>
    <cfRule type="expression" dxfId="9851" priority="10650">
      <formula>AND(AP16&lt;&gt;"",OR(AQ16:BD16&lt;&gt;""))</formula>
    </cfRule>
    <cfRule type="expression" dxfId="9850" priority="10651">
      <formula>AND(AP16="",AND(AQ16:BD16=""))</formula>
    </cfRule>
  </conditionalFormatting>
  <conditionalFormatting sqref="AZ16">
    <cfRule type="expression" dxfId="9849" priority="10428">
      <formula>FM16&lt;&gt;""</formula>
    </cfRule>
    <cfRule type="expression" dxfId="9848" priority="10648">
      <formula>AND(AP16&lt;&gt;"",OR(AQ16:BD16&lt;&gt;""))</formula>
    </cfRule>
    <cfRule type="expression" dxfId="9847" priority="10649">
      <formula>AND(AP16="",AND(AQ16:BD16=""))</formula>
    </cfRule>
  </conditionalFormatting>
  <conditionalFormatting sqref="BA16">
    <cfRule type="expression" dxfId="9846" priority="10427">
      <formula>FM16&lt;&gt;""</formula>
    </cfRule>
    <cfRule type="expression" dxfId="9845" priority="10646">
      <formula>AND(AP16&lt;&gt;"",OR(AQ16:BD16&lt;&gt;""))</formula>
    </cfRule>
    <cfRule type="expression" dxfId="9844" priority="10647">
      <formula>AND(AP16="",AND(AQ16:BD16=""))</formula>
    </cfRule>
  </conditionalFormatting>
  <conditionalFormatting sqref="BB16">
    <cfRule type="expression" dxfId="9843" priority="10426">
      <formula>FM16&lt;&gt;""</formula>
    </cfRule>
    <cfRule type="expression" dxfId="9842" priority="10644">
      <formula>AND(AP16&lt;&gt;"",OR(AQ16:BD16&lt;&gt;""))</formula>
    </cfRule>
    <cfRule type="expression" dxfId="9841" priority="10645">
      <formula>AND(AP16="",AND(AQ16:BD16=""))</formula>
    </cfRule>
  </conditionalFormatting>
  <conditionalFormatting sqref="BC16">
    <cfRule type="expression" dxfId="9840" priority="10425">
      <formula>FM16&lt;&gt;""</formula>
    </cfRule>
    <cfRule type="expression" dxfId="9839" priority="10642">
      <formula>AND(AP16&lt;&gt;"",OR(AQ16:BD16&lt;&gt;""))</formula>
    </cfRule>
    <cfRule type="expression" dxfId="9838" priority="10643">
      <formula>AND(AP16="",AND(AQ16:BD16=""))</formula>
    </cfRule>
  </conditionalFormatting>
  <conditionalFormatting sqref="BD16">
    <cfRule type="expression" dxfId="9837" priority="10424">
      <formula>FM16&lt;&gt;""</formula>
    </cfRule>
    <cfRule type="expression" dxfId="9836" priority="10640">
      <formula>AND(AP16&lt;&gt;"",OR(AQ16:BD16&lt;&gt;""))</formula>
    </cfRule>
    <cfRule type="expression" dxfId="9835" priority="10641">
      <formula>AND(AP16="",AND(AQ16:BD16=""))</formula>
    </cfRule>
  </conditionalFormatting>
  <conditionalFormatting sqref="BG16">
    <cfRule type="expression" dxfId="9834" priority="10481">
      <formula>AND(BE16="独居",BG16&gt;=1)</formula>
    </cfRule>
    <cfRule type="expression" dxfId="9833" priority="10638">
      <formula>AND(BE16="同居",AND(BN16="",BG16&lt;&gt;COUNTA(BI16:BM16)))</formula>
    </cfRule>
    <cfRule type="expression" dxfId="9832" priority="10639">
      <formula>AND(BE16="同居",OR(BG16="",BG16=0))</formula>
    </cfRule>
  </conditionalFormatting>
  <conditionalFormatting sqref="BH16">
    <cfRule type="expression" dxfId="9831" priority="10636">
      <formula>AND(BE16="独居",BH16&gt;=1)</formula>
    </cfRule>
    <cfRule type="expression" dxfId="9830" priority="10637">
      <formula>AND(BE16="同居",OR(BH16="",BH16&gt;BG16))</formula>
    </cfRule>
  </conditionalFormatting>
  <conditionalFormatting sqref="BI16">
    <cfRule type="expression" dxfId="9829" priority="10629">
      <formula>AND(BE16="独居",OR(BI16:BN16&lt;&gt;""))</formula>
    </cfRule>
    <cfRule type="expression" dxfId="9828" priority="10635">
      <formula>AND(BE16="同居",AND(BN16="",BG16&lt;&gt;COUNTA(BI16:BM16)))</formula>
    </cfRule>
  </conditionalFormatting>
  <conditionalFormatting sqref="BJ16">
    <cfRule type="expression" dxfId="9827" priority="10628">
      <formula>AND(BE16="独居",OR(BI16:BN16&lt;&gt;""))</formula>
    </cfRule>
    <cfRule type="expression" dxfId="9826" priority="10634">
      <formula>AND(BE16="同居",AND(BN16="",BG16&lt;&gt;COUNTA(BI16:BM16)))</formula>
    </cfRule>
  </conditionalFormatting>
  <conditionalFormatting sqref="BK16">
    <cfRule type="expression" dxfId="9825" priority="10627">
      <formula>AND(BE16="独居",OR(BI16:BN16&lt;&gt;""))</formula>
    </cfRule>
    <cfRule type="expression" dxfId="9824" priority="10633">
      <formula>AND(BE16="同居",AND(BN16="",BG16&lt;&gt;COUNTA(BI16:BM16)))</formula>
    </cfRule>
  </conditionalFormatting>
  <conditionalFormatting sqref="BL16">
    <cfRule type="expression" dxfId="9823" priority="10626">
      <formula>AND(BE16="独居",OR(BI16:BN16&lt;&gt;""))</formula>
    </cfRule>
    <cfRule type="expression" dxfId="9822" priority="10632">
      <formula>AND(BE16="同居",AND(BN16="",BG16&lt;&gt;COUNTA(BI16:BM16)))</formula>
    </cfRule>
  </conditionalFormatting>
  <conditionalFormatting sqref="BM16">
    <cfRule type="expression" dxfId="9821" priority="10625">
      <formula>AND(BE16="独居",OR(BI16:BN16&lt;&gt;""))</formula>
    </cfRule>
    <cfRule type="expression" dxfId="9820" priority="10631">
      <formula>AND(BE16="同居",AND(BN16="",BG16&lt;&gt;COUNTA(BI16:BM16)))</formula>
    </cfRule>
  </conditionalFormatting>
  <conditionalFormatting sqref="BN16">
    <cfRule type="expression" dxfId="9819" priority="10624">
      <formula>AND(BE16="独居",OR(BI16:BN16&lt;&gt;""))</formula>
    </cfRule>
    <cfRule type="expression" dxfId="9818" priority="10630">
      <formula>AND(BE16="同居",AND(BN16="",BG16&lt;&gt;COUNTA(BI16:BM16)))</formula>
    </cfRule>
  </conditionalFormatting>
  <conditionalFormatting sqref="CG16">
    <cfRule type="expression" dxfId="9817" priority="10411">
      <formula>FM16&lt;&gt;""</formula>
    </cfRule>
    <cfRule type="expression" dxfId="9816" priority="10623">
      <formula>CG16=""</formula>
    </cfRule>
  </conditionalFormatting>
  <conditionalFormatting sqref="CH16">
    <cfRule type="expression" dxfId="9815" priority="10410">
      <formula>FM16&lt;&gt;""</formula>
    </cfRule>
    <cfRule type="expression" dxfId="9814" priority="10622">
      <formula>CH16=""</formula>
    </cfRule>
  </conditionalFormatting>
  <conditionalFormatting sqref="CI16">
    <cfRule type="expression" dxfId="9813" priority="10409">
      <formula>FM16&lt;&gt;""</formula>
    </cfRule>
    <cfRule type="expression" dxfId="9812" priority="10621">
      <formula>CI16=""</formula>
    </cfRule>
  </conditionalFormatting>
  <conditionalFormatting sqref="CJ16">
    <cfRule type="expression" dxfId="9811" priority="10408">
      <formula>FM16&lt;&gt;""</formula>
    </cfRule>
    <cfRule type="expression" dxfId="9810" priority="10620">
      <formula>CJ16=""</formula>
    </cfRule>
  </conditionalFormatting>
  <conditionalFormatting sqref="CK16">
    <cfRule type="expression" dxfId="9809" priority="10407">
      <formula>FM16&lt;&gt;""</formula>
    </cfRule>
    <cfRule type="expression" dxfId="9808" priority="10619">
      <formula>CK16=""</formula>
    </cfRule>
  </conditionalFormatting>
  <conditionalFormatting sqref="CL16">
    <cfRule type="expression" dxfId="9807" priority="10406">
      <formula>FM16&lt;&gt;""</formula>
    </cfRule>
    <cfRule type="expression" dxfId="9806" priority="10618">
      <formula>CL16=""</formula>
    </cfRule>
  </conditionalFormatting>
  <conditionalFormatting sqref="CM16">
    <cfRule type="expression" dxfId="9805" priority="10405">
      <formula>FM16&lt;&gt;""</formula>
    </cfRule>
    <cfRule type="expression" dxfId="9804" priority="10617">
      <formula>CM16=""</formula>
    </cfRule>
  </conditionalFormatting>
  <conditionalFormatting sqref="CN16">
    <cfRule type="expression" dxfId="9803" priority="10404">
      <formula>FM16&lt;&gt;""</formula>
    </cfRule>
    <cfRule type="expression" dxfId="9802" priority="10616">
      <formula>CN16=""</formula>
    </cfRule>
  </conditionalFormatting>
  <conditionalFormatting sqref="CO16">
    <cfRule type="expression" dxfId="9801" priority="10480">
      <formula>AND(CN16=0,CO16&lt;&gt;"")</formula>
    </cfRule>
    <cfRule type="expression" dxfId="9800" priority="10615">
      <formula>AND(CN16&gt;0,CO16="")</formula>
    </cfRule>
  </conditionalFormatting>
  <conditionalFormatting sqref="CP16">
    <cfRule type="expression" dxfId="9799" priority="10403">
      <formula>FM16&lt;&gt;""</formula>
    </cfRule>
    <cfRule type="expression" dxfId="9798" priority="10613">
      <formula>AND(CP16&lt;&gt;"",OR(CQ16:CT16&lt;&gt;""))</formula>
    </cfRule>
    <cfRule type="expression" dxfId="9797" priority="10614">
      <formula>AND(CP16="",AND(CQ16:CT16=""))</formula>
    </cfRule>
  </conditionalFormatting>
  <conditionalFormatting sqref="CQ16">
    <cfRule type="expression" dxfId="9796" priority="10402">
      <formula>FM16&lt;&gt;""</formula>
    </cfRule>
    <cfRule type="expression" dxfId="9795" priority="10611">
      <formula>AND(CP16&lt;&gt;"",OR(CQ16:CT16&lt;&gt;""))</formula>
    </cfRule>
    <cfRule type="expression" dxfId="9794" priority="10612">
      <formula>AND(CP16="",AND(CQ16:CT16=""))</formula>
    </cfRule>
  </conditionalFormatting>
  <conditionalFormatting sqref="CR16">
    <cfRule type="expression" dxfId="9793" priority="10401">
      <formula>FM16&lt;&gt;""</formula>
    </cfRule>
    <cfRule type="expression" dxfId="9792" priority="10609">
      <formula>AND(CP16&lt;&gt;"",OR(CQ16:CT16&lt;&gt;""))</formula>
    </cfRule>
    <cfRule type="expression" dxfId="9791" priority="10610">
      <formula>AND(CP16="",AND(CQ16:CT16=""))</formula>
    </cfRule>
  </conditionalFormatting>
  <conditionalFormatting sqref="CS16">
    <cfRule type="expression" dxfId="9790" priority="10400">
      <formula>FM16&lt;&gt;""</formula>
    </cfRule>
    <cfRule type="expression" dxfId="9789" priority="10607">
      <formula>AND(CP16&lt;&gt;"",OR(CQ16:CT16&lt;&gt;""))</formula>
    </cfRule>
    <cfRule type="expression" dxfId="9788" priority="10608">
      <formula>AND(CP16="",AND(CQ16:CT16=""))</formula>
    </cfRule>
  </conditionalFormatting>
  <conditionalFormatting sqref="CT16">
    <cfRule type="expression" dxfId="9787" priority="10399">
      <formula>FM16&lt;&gt;""</formula>
    </cfRule>
    <cfRule type="expression" dxfId="9786" priority="10605">
      <formula>AND(CP16&lt;&gt;"",OR(CQ16:CT16&lt;&gt;""))</formula>
    </cfRule>
    <cfRule type="expression" dxfId="9785" priority="10606">
      <formula>AND(CP16="",AND(CQ16:CT16=""))</formula>
    </cfRule>
  </conditionalFormatting>
  <conditionalFormatting sqref="CU16">
    <cfRule type="expression" dxfId="9784" priority="10398">
      <formula>FM16&lt;&gt;""</formula>
    </cfRule>
    <cfRule type="expression" dxfId="9783" priority="10604">
      <formula>CU16=""</formula>
    </cfRule>
  </conditionalFormatting>
  <conditionalFormatting sqref="CV16">
    <cfRule type="expression" dxfId="9782" priority="10397">
      <formula>FM16&lt;&gt;""</formula>
    </cfRule>
    <cfRule type="expression" dxfId="9781" priority="10603">
      <formula>CV16=""</formula>
    </cfRule>
  </conditionalFormatting>
  <conditionalFormatting sqref="CW16">
    <cfRule type="expression" dxfId="9780" priority="10396">
      <formula>FM16&lt;&gt;""</formula>
    </cfRule>
    <cfRule type="expression" dxfId="9779" priority="10601">
      <formula>AND(CW16&lt;&gt;"",OR(CX16:DI16&lt;&gt;""))</formula>
    </cfRule>
    <cfRule type="expression" dxfId="9778" priority="10602">
      <formula>AND(CW16="",AND(CX16:DI16=""))</formula>
    </cfRule>
  </conditionalFormatting>
  <conditionalFormatting sqref="CX16">
    <cfRule type="expression" dxfId="9777" priority="10395">
      <formula>FM16&lt;&gt;""</formula>
    </cfRule>
    <cfRule type="expression" dxfId="9776" priority="10575">
      <formula>AND(CY16&lt;&gt;"",CX16="")</formula>
    </cfRule>
    <cfRule type="expression" dxfId="9775" priority="10599">
      <formula>AND(CW16&lt;&gt;"",OR(CX16:DI16&lt;&gt;""))</formula>
    </cfRule>
    <cfRule type="expression" dxfId="9774" priority="10600">
      <formula>AND(CW16="",AND(CX16:DI16=""))</formula>
    </cfRule>
  </conditionalFormatting>
  <conditionalFormatting sqref="CY16">
    <cfRule type="expression" dxfId="9773" priority="10394">
      <formula>FM16&lt;&gt;""</formula>
    </cfRule>
    <cfRule type="expression" dxfId="9772" priority="10576">
      <formula>AND(CX16&lt;&gt;"",CY16="")</formula>
    </cfRule>
    <cfRule type="expression" dxfId="9771" priority="10597">
      <formula>AND(CW16&lt;&gt;"",OR(CX16:DI16&lt;&gt;""))</formula>
    </cfRule>
    <cfRule type="expression" dxfId="9770" priority="10598">
      <formula>AND(CW16="",AND(CX16:DI16=""))</formula>
    </cfRule>
  </conditionalFormatting>
  <conditionalFormatting sqref="CZ16">
    <cfRule type="expression" dxfId="9769" priority="10393">
      <formula>FM16&lt;&gt;""</formula>
    </cfRule>
    <cfRule type="expression" dxfId="9768" priority="10595">
      <formula>AND(CW16&lt;&gt;"",OR(CX16:DI16&lt;&gt;""))</formula>
    </cfRule>
    <cfRule type="expression" dxfId="9767" priority="10596">
      <formula>AND(CW16="",AND(CX16:DI16=""))</formula>
    </cfRule>
  </conditionalFormatting>
  <conditionalFormatting sqref="DA16">
    <cfRule type="expression" dxfId="9766" priority="10392">
      <formula>FM16&lt;&gt;""</formula>
    </cfRule>
    <cfRule type="expression" dxfId="9765" priority="10573">
      <formula>AND(DB16&lt;&gt;"",DA16="")</formula>
    </cfRule>
    <cfRule type="expression" dxfId="9764" priority="10593">
      <formula>AND(CW16&lt;&gt;"",OR(CX16:DI16&lt;&gt;""))</formula>
    </cfRule>
    <cfRule type="expression" dxfId="9763" priority="10594">
      <formula>AND(CW16="",AND(CX16:DI16=""))</formula>
    </cfRule>
  </conditionalFormatting>
  <conditionalFormatting sqref="DB16">
    <cfRule type="expression" dxfId="9762" priority="10391">
      <formula>FM16&lt;&gt;""</formula>
    </cfRule>
    <cfRule type="expression" dxfId="9761" priority="10574">
      <formula>AND(DA16&lt;&gt;"",DB16="")</formula>
    </cfRule>
    <cfRule type="expression" dxfId="9760" priority="10591">
      <formula>AND(CW16&lt;&gt;"",OR(CX16:DI16&lt;&gt;""))</formula>
    </cfRule>
    <cfRule type="expression" dxfId="9759" priority="10592">
      <formula>AND(CW16="",AND(CX16:DI16=""))</formula>
    </cfRule>
  </conditionalFormatting>
  <conditionalFormatting sqref="DC16">
    <cfRule type="expression" dxfId="9758" priority="10390">
      <formula>FM16&lt;&gt;""</formula>
    </cfRule>
    <cfRule type="expression" dxfId="9757" priority="10589">
      <formula>AND(CW16&lt;&gt;"",OR(CX16:DI16&lt;&gt;""))</formula>
    </cfRule>
    <cfRule type="expression" dxfId="9756" priority="10590">
      <formula>AND(CW16="",AND(CX16:DI16=""))</formula>
    </cfRule>
  </conditionalFormatting>
  <conditionalFormatting sqref="DD16">
    <cfRule type="expression" dxfId="9755" priority="10389">
      <formula>FM16&lt;&gt;""</formula>
    </cfRule>
    <cfRule type="expression" dxfId="9754" priority="10587">
      <formula>AND(CW16&lt;&gt;"",OR(CX16:DI16&lt;&gt;""))</formula>
    </cfRule>
    <cfRule type="expression" dxfId="9753" priority="10588">
      <formula>AND(CW16="",AND(CX16:DI16=""))</formula>
    </cfRule>
  </conditionalFormatting>
  <conditionalFormatting sqref="DE16">
    <cfRule type="expression" dxfId="9752" priority="10388">
      <formula>FM16&lt;&gt;""</formula>
    </cfRule>
    <cfRule type="expression" dxfId="9751" priority="10585">
      <formula>AND(CW16&lt;&gt;"",OR(CX16:DI16&lt;&gt;""))</formula>
    </cfRule>
    <cfRule type="expression" dxfId="9750" priority="10586">
      <formula>AND(CW16="",AND(CX16:DI16=""))</formula>
    </cfRule>
  </conditionalFormatting>
  <conditionalFormatting sqref="DF16">
    <cfRule type="expression" dxfId="9749" priority="10387">
      <formula>FM16&lt;&gt;""</formula>
    </cfRule>
    <cfRule type="expression" dxfId="9748" priority="10569">
      <formula>AND(DG16&lt;&gt;"",DF16="")</formula>
    </cfRule>
    <cfRule type="expression" dxfId="9747" priority="10583">
      <formula>AND(CW16&lt;&gt;"",OR(CX16:DI16&lt;&gt;""))</formula>
    </cfRule>
    <cfRule type="expression" dxfId="9746" priority="10584">
      <formula>AND(CW16="",AND(CX16:DI16=""))</formula>
    </cfRule>
  </conditionalFormatting>
  <conditionalFormatting sqref="DG16">
    <cfRule type="expression" dxfId="9745" priority="10386">
      <formula>FM16&lt;&gt;""</formula>
    </cfRule>
    <cfRule type="expression" dxfId="9744" priority="10570">
      <formula>AND(DF16&lt;&gt;"",DG16="")</formula>
    </cfRule>
    <cfRule type="expression" dxfId="9743" priority="10581">
      <formula>AND(CW16&lt;&gt;"",OR(CX16:DI16&lt;&gt;""))</formula>
    </cfRule>
    <cfRule type="expression" dxfId="9742" priority="10582">
      <formula>AND(CW16="",AND(CX16:DI16=""))</formula>
    </cfRule>
  </conditionalFormatting>
  <conditionalFormatting sqref="DH16">
    <cfRule type="expression" dxfId="9741" priority="10385">
      <formula>FM16&lt;&gt;""</formula>
    </cfRule>
    <cfRule type="expression" dxfId="9740" priority="10579">
      <formula>AND(CW16&lt;&gt;"",OR(CX16:DI16&lt;&gt;""))</formula>
    </cfRule>
    <cfRule type="expression" dxfId="9739" priority="10580">
      <formula>AND(CW16="",AND(CX16:DI16=""))</formula>
    </cfRule>
  </conditionalFormatting>
  <conditionalFormatting sqref="DI16">
    <cfRule type="expression" dxfId="9738" priority="10384">
      <formula>FM16&lt;&gt;""</formula>
    </cfRule>
    <cfRule type="expression" dxfId="9737" priority="10577">
      <formula>AND(CW16&lt;&gt;"",OR(CX16:DI16&lt;&gt;""))</formula>
    </cfRule>
    <cfRule type="expression" dxfId="9736" priority="10578">
      <formula>AND(CW16="",AND(CX16:DI16=""))</formula>
    </cfRule>
  </conditionalFormatting>
  <conditionalFormatting sqref="DJ16">
    <cfRule type="expression" dxfId="9735" priority="10383">
      <formula>FM16&lt;&gt;""</formula>
    </cfRule>
    <cfRule type="expression" dxfId="9734" priority="10572">
      <formula>DJ16=""</formula>
    </cfRule>
  </conditionalFormatting>
  <conditionalFormatting sqref="DK16">
    <cfRule type="expression" dxfId="9733" priority="10382">
      <formula>FM16&lt;&gt;""</formula>
    </cfRule>
    <cfRule type="expression" dxfId="9732" priority="10571">
      <formula>AND(DJ16&lt;&gt;"自立",DK16="")</formula>
    </cfRule>
  </conditionalFormatting>
  <conditionalFormatting sqref="DL16">
    <cfRule type="expression" dxfId="9731" priority="10381">
      <formula>FM16&lt;&gt;""</formula>
    </cfRule>
    <cfRule type="expression" dxfId="9730" priority="10568">
      <formula>DL16=""</formula>
    </cfRule>
  </conditionalFormatting>
  <conditionalFormatting sqref="DM16">
    <cfRule type="expression" dxfId="9729" priority="10566">
      <formula>AND(DL16&lt;&gt;"アレルギー食",DM16&lt;&gt;"")</formula>
    </cfRule>
    <cfRule type="expression" dxfId="9728" priority="10567">
      <formula>AND(DL16="アレルギー食",DM16="")</formula>
    </cfRule>
  </conditionalFormatting>
  <conditionalFormatting sqref="DN16">
    <cfRule type="expression" dxfId="9727" priority="10380">
      <formula>FM16&lt;&gt;""</formula>
    </cfRule>
    <cfRule type="expression" dxfId="9726" priority="10565">
      <formula>DN16=""</formula>
    </cfRule>
  </conditionalFormatting>
  <conditionalFormatting sqref="DO16">
    <cfRule type="expression" dxfId="9725" priority="10379">
      <formula>FM16&lt;&gt;""</formula>
    </cfRule>
    <cfRule type="expression" dxfId="9724" priority="10559">
      <formula>AND(DO16&lt;&gt;"",DN16="")</formula>
    </cfRule>
    <cfRule type="expression" dxfId="9723" priority="10563">
      <formula>AND(DN16&lt;&gt;"自立",DO16="")</formula>
    </cfRule>
    <cfRule type="expression" dxfId="9722" priority="10564">
      <formula>AND(DN16="自立",DO16&lt;&gt;"")</formula>
    </cfRule>
  </conditionalFormatting>
  <conditionalFormatting sqref="DP16">
    <cfRule type="expression" dxfId="9721" priority="10378">
      <formula>FM16&lt;&gt;""</formula>
    </cfRule>
    <cfRule type="expression" dxfId="9720" priority="10562">
      <formula>DP16=""</formula>
    </cfRule>
  </conditionalFormatting>
  <conditionalFormatting sqref="DQ16">
    <cfRule type="expression" dxfId="9719" priority="10377">
      <formula>FM16&lt;&gt;""</formula>
    </cfRule>
    <cfRule type="expression" dxfId="9718" priority="10558">
      <formula>AND(DQ16&lt;&gt;"",DP16="")</formula>
    </cfRule>
    <cfRule type="expression" dxfId="9717" priority="10560">
      <formula>AND(DP16&lt;&gt;"自立",DQ16="")</formula>
    </cfRule>
    <cfRule type="expression" dxfId="9716" priority="10561">
      <formula>AND(DP16="自立",DQ16&lt;&gt;"")</formula>
    </cfRule>
  </conditionalFormatting>
  <conditionalFormatting sqref="DR16">
    <cfRule type="expression" dxfId="9715" priority="10376">
      <formula>FM16&lt;&gt;""</formula>
    </cfRule>
    <cfRule type="expression" dxfId="9714" priority="10557">
      <formula>DR16=""</formula>
    </cfRule>
  </conditionalFormatting>
  <conditionalFormatting sqref="DS16">
    <cfRule type="expression" dxfId="9713" priority="10375">
      <formula>FM16&lt;&gt;""</formula>
    </cfRule>
    <cfRule type="expression" dxfId="9712" priority="10554">
      <formula>AND(DS16&lt;&gt;"",DR16="")</formula>
    </cfRule>
    <cfRule type="expression" dxfId="9711" priority="10555">
      <formula>AND(DR16&lt;&gt;"自立",DS16="")</formula>
    </cfRule>
    <cfRule type="expression" dxfId="9710" priority="10556">
      <formula>AND(DR16="自立",DS16&lt;&gt;"")</formula>
    </cfRule>
  </conditionalFormatting>
  <conditionalFormatting sqref="DT16">
    <cfRule type="expression" dxfId="9709" priority="10374">
      <formula>FM16&lt;&gt;""</formula>
    </cfRule>
    <cfRule type="expression" dxfId="9708" priority="10553">
      <formula>DT16=""</formula>
    </cfRule>
  </conditionalFormatting>
  <conditionalFormatting sqref="DV16">
    <cfRule type="expression" dxfId="9707" priority="10372">
      <formula>FM16&lt;&gt;""</formula>
    </cfRule>
    <cfRule type="expression" dxfId="9706" priority="10552">
      <formula>DV16=""</formula>
    </cfRule>
  </conditionalFormatting>
  <conditionalFormatting sqref="EA16">
    <cfRule type="expression" dxfId="9705" priority="10370">
      <formula>FM16&lt;&gt;""</formula>
    </cfRule>
    <cfRule type="expression" dxfId="9704" priority="10502">
      <formula>AND(EB16&lt;&gt;"",EA16&lt;&gt;"その他")</formula>
    </cfRule>
    <cfRule type="expression" dxfId="9703" priority="10551">
      <formula>EA16=""</formula>
    </cfRule>
  </conditionalFormatting>
  <conditionalFormatting sqref="EB16">
    <cfRule type="expression" dxfId="9702" priority="10549">
      <formula>AND(EA16&lt;&gt;"その他",EB16&lt;&gt;"")</formula>
    </cfRule>
    <cfRule type="expression" dxfId="9701" priority="10550">
      <formula>AND(EA16="その他",EB16="")</formula>
    </cfRule>
  </conditionalFormatting>
  <conditionalFormatting sqref="EC16">
    <cfRule type="expression" dxfId="9700" priority="10369">
      <formula>FM16&lt;&gt;""</formula>
    </cfRule>
    <cfRule type="expression" dxfId="9699" priority="10548">
      <formula>AND(EC16:EI16="")</formula>
    </cfRule>
  </conditionalFormatting>
  <conditionalFormatting sqref="ED16">
    <cfRule type="expression" dxfId="9698" priority="10368">
      <formula>FM16&lt;&gt;""</formula>
    </cfRule>
    <cfRule type="expression" dxfId="9697" priority="10547">
      <formula>AND(EC16:EI16="")</formula>
    </cfRule>
  </conditionalFormatting>
  <conditionalFormatting sqref="EE16">
    <cfRule type="expression" dxfId="9696" priority="10367">
      <formula>FM16&lt;&gt;""</formula>
    </cfRule>
    <cfRule type="expression" dxfId="9695" priority="10546">
      <formula>AND(EC16:EI16="")</formula>
    </cfRule>
  </conditionalFormatting>
  <conditionalFormatting sqref="EF16">
    <cfRule type="expression" dxfId="9694" priority="10366">
      <formula>FM16&lt;&gt;""</formula>
    </cfRule>
    <cfRule type="expression" dxfId="9693" priority="10545">
      <formula>AND(EC16:EI16="")</formula>
    </cfRule>
  </conditionalFormatting>
  <conditionalFormatting sqref="EG16">
    <cfRule type="expression" dxfId="9692" priority="10365">
      <formula>FM16&lt;&gt;""</formula>
    </cfRule>
    <cfRule type="expression" dxfId="9691" priority="10544">
      <formula>AND(EC16:EI16="")</formula>
    </cfRule>
  </conditionalFormatting>
  <conditionalFormatting sqref="EH16">
    <cfRule type="expression" dxfId="9690" priority="10364">
      <formula>FM16&lt;&gt;""</formula>
    </cfRule>
    <cfRule type="expression" dxfId="9689" priority="10543">
      <formula>AND(EC16:EI16="")</formula>
    </cfRule>
  </conditionalFormatting>
  <conditionalFormatting sqref="EI16">
    <cfRule type="expression" dxfId="9688" priority="10363">
      <formula>FM16&lt;&gt;""</formula>
    </cfRule>
    <cfRule type="expression" dxfId="9687" priority="10542">
      <formula>AND(EC16:EI16="")</formula>
    </cfRule>
  </conditionalFormatting>
  <conditionalFormatting sqref="EL16">
    <cfRule type="expression" dxfId="9686" priority="10362">
      <formula>FM16&lt;&gt;""</formula>
    </cfRule>
    <cfRule type="expression" dxfId="9685" priority="10540">
      <formula>AND(EK16&lt;&gt;"",EL16&lt;&gt;"")</formula>
    </cfRule>
    <cfRule type="expression" dxfId="9684" priority="10541">
      <formula>AND(EK16="",EL16="")</formula>
    </cfRule>
  </conditionalFormatting>
  <conditionalFormatting sqref="EM16">
    <cfRule type="expression" dxfId="9683" priority="10361">
      <formula>FM16&lt;&gt;""</formula>
    </cfRule>
    <cfRule type="expression" dxfId="9682" priority="10538">
      <formula>AND(EK16&lt;&gt;"",EM16&lt;&gt;"")</formula>
    </cfRule>
    <cfRule type="expression" dxfId="9681" priority="10539">
      <formula>AND(EK16="",EM16="")</formula>
    </cfRule>
  </conditionalFormatting>
  <conditionalFormatting sqref="EN16">
    <cfRule type="expression" dxfId="9680" priority="10360">
      <formula>FM16&lt;&gt;""</formula>
    </cfRule>
    <cfRule type="expression" dxfId="9679" priority="10536">
      <formula>AND(EK16&lt;&gt;"",EN16&lt;&gt;"")</formula>
    </cfRule>
    <cfRule type="expression" dxfId="9678" priority="10537">
      <formula>AND(EK16="",EN16="")</formula>
    </cfRule>
  </conditionalFormatting>
  <conditionalFormatting sqref="EP16">
    <cfRule type="expression" dxfId="9677" priority="10530">
      <formula>AND(EK16&lt;&gt;"",EP16&lt;&gt;"")</formula>
    </cfRule>
    <cfRule type="expression" dxfId="9676" priority="10534">
      <formula>AND(EP16&lt;&gt;"",EO16="")</formula>
    </cfRule>
    <cfRule type="expression" dxfId="9675" priority="10535">
      <formula>AND(EO16&lt;&gt;"",EP16="")</formula>
    </cfRule>
  </conditionalFormatting>
  <conditionalFormatting sqref="EQ16">
    <cfRule type="expression" dxfId="9674" priority="10529">
      <formula>AND(EK16&lt;&gt;"",EQ16&lt;&gt;"")</formula>
    </cfRule>
    <cfRule type="expression" dxfId="9673" priority="10532">
      <formula>AND(EQ16&lt;&gt;"",EO16="")</formula>
    </cfRule>
    <cfRule type="expression" dxfId="9672" priority="10533">
      <formula>AND(EO16&lt;&gt;"",EQ16="")</formula>
    </cfRule>
  </conditionalFormatting>
  <conditionalFormatting sqref="EO16">
    <cfRule type="expression" dxfId="9671" priority="10531">
      <formula>AND(EK16&lt;&gt;"",EO16&lt;&gt;"")</formula>
    </cfRule>
  </conditionalFormatting>
  <conditionalFormatting sqref="ES16">
    <cfRule type="expression" dxfId="9670" priority="10359">
      <formula>FM16&lt;&gt;""</formula>
    </cfRule>
    <cfRule type="expression" dxfId="9669" priority="10527">
      <formula>AND(ER16&lt;&gt;"",ES16&lt;&gt;"")</formula>
    </cfRule>
    <cfRule type="expression" dxfId="9668" priority="10528">
      <formula>AND(ER16="",ES16="")</formula>
    </cfRule>
  </conditionalFormatting>
  <conditionalFormatting sqref="ET16">
    <cfRule type="expression" dxfId="9667" priority="10358">
      <formula>FM16&lt;&gt;""</formula>
    </cfRule>
    <cfRule type="expression" dxfId="9666" priority="10525">
      <formula>AND(ER16&lt;&gt;"",ET16&lt;&gt;"")</formula>
    </cfRule>
    <cfRule type="expression" dxfId="9665" priority="10526">
      <formula>AND(ER16="",ET16="")</formula>
    </cfRule>
  </conditionalFormatting>
  <conditionalFormatting sqref="EU16">
    <cfRule type="expression" dxfId="9664" priority="10357">
      <formula>FM16&lt;&gt;""</formula>
    </cfRule>
    <cfRule type="expression" dxfId="9663" priority="10523">
      <formula>AND(ER16&lt;&gt;"",EU16&lt;&gt;"")</formula>
    </cfRule>
    <cfRule type="expression" dxfId="9662" priority="10524">
      <formula>AND(ER16="",EU16="")</formula>
    </cfRule>
  </conditionalFormatting>
  <conditionalFormatting sqref="EW16">
    <cfRule type="expression" dxfId="9661" priority="10517">
      <formula>AND(ER16&lt;&gt;"",EW16&lt;&gt;"")</formula>
    </cfRule>
    <cfRule type="expression" dxfId="9660" priority="10521">
      <formula>AND(EW16&lt;&gt;"",EV16="")</formula>
    </cfRule>
    <cfRule type="expression" dxfId="9659" priority="10522">
      <formula>AND(EV16&lt;&gt;"",EW16="")</formula>
    </cfRule>
  </conditionalFormatting>
  <conditionalFormatting sqref="EX16">
    <cfRule type="expression" dxfId="9658" priority="10516">
      <formula>AND(ER16&lt;&gt;"",EX16&lt;&gt;"")</formula>
    </cfRule>
    <cfRule type="expression" dxfId="9657" priority="10519">
      <formula>AND(EX16&lt;&gt;"",EV16="")</formula>
    </cfRule>
    <cfRule type="expression" dxfId="9656" priority="10520">
      <formula>AND(EV16&lt;&gt;"",EX16="")</formula>
    </cfRule>
  </conditionalFormatting>
  <conditionalFormatting sqref="EV16">
    <cfRule type="expression" dxfId="9655" priority="10518">
      <formula>AND(ER16&lt;&gt;"",EV16&lt;&gt;"")</formula>
    </cfRule>
  </conditionalFormatting>
  <conditionalFormatting sqref="ER16">
    <cfRule type="expression" dxfId="9654" priority="10515">
      <formula>AND(ER16&lt;&gt;"",OR(ES16:EX16&lt;&gt;""))</formula>
    </cfRule>
  </conditionalFormatting>
  <conditionalFormatting sqref="EK16">
    <cfRule type="expression" dxfId="9653" priority="10514">
      <formula>AND(EK16&lt;&gt;"",OR(EL16:EQ16&lt;&gt;""))</formula>
    </cfRule>
  </conditionalFormatting>
  <conditionalFormatting sqref="EY16">
    <cfRule type="expression" dxfId="9652" priority="10356">
      <formula>FM16&lt;&gt;""</formula>
    </cfRule>
    <cfRule type="expression" dxfId="9651" priority="10513">
      <formula>AND(EY16:FD16="")</formula>
    </cfRule>
  </conditionalFormatting>
  <conditionalFormatting sqref="EZ16">
    <cfRule type="expression" dxfId="9650" priority="10355">
      <formula>FM16&lt;&gt;""</formula>
    </cfRule>
    <cfRule type="expression" dxfId="9649" priority="10512">
      <formula>AND(EY16:FD16="")</formula>
    </cfRule>
  </conditionalFormatting>
  <conditionalFormatting sqref="FA16">
    <cfRule type="expression" dxfId="9648" priority="10354">
      <formula>FM16&lt;&gt;""</formula>
    </cfRule>
    <cfRule type="expression" dxfId="9647" priority="10511">
      <formula>AND(EY16:FD16="")</formula>
    </cfRule>
  </conditionalFormatting>
  <conditionalFormatting sqref="FB16">
    <cfRule type="expression" dxfId="9646" priority="10353">
      <formula>FM16&lt;&gt;""</formula>
    </cfRule>
    <cfRule type="expression" dxfId="9645" priority="10510">
      <formula>AND(EY16:FD16="")</formula>
    </cfRule>
  </conditionalFormatting>
  <conditionalFormatting sqref="FD16">
    <cfRule type="expression" dxfId="9644" priority="10351">
      <formula>FM16&lt;&gt;""</formula>
    </cfRule>
    <cfRule type="expression" dxfId="9643" priority="10509">
      <formula>AND(EY16:FD16="")</formula>
    </cfRule>
  </conditionalFormatting>
  <conditionalFormatting sqref="FC16">
    <cfRule type="expression" dxfId="9642" priority="10352">
      <formula>FM16&lt;&gt;""</formula>
    </cfRule>
    <cfRule type="expression" dxfId="9641" priority="10508">
      <formula>AND(EY16:FD16="")</formula>
    </cfRule>
  </conditionalFormatting>
  <conditionalFormatting sqref="FE16">
    <cfRule type="expression" dxfId="9640" priority="10350">
      <formula>FM16&lt;&gt;""</formula>
    </cfRule>
    <cfRule type="expression" dxfId="9639" priority="10507">
      <formula>FE16=""</formula>
    </cfRule>
  </conditionalFormatting>
  <conditionalFormatting sqref="FF16">
    <cfRule type="expression" dxfId="9638" priority="10505">
      <formula>AND(FE16&lt;&gt;"2人以上の体制",FF16&lt;&gt;"")</formula>
    </cfRule>
    <cfRule type="expression" dxfId="9637" priority="10506">
      <formula>AND(FE16="2人以上の体制",FF16="")</formula>
    </cfRule>
  </conditionalFormatting>
  <conditionalFormatting sqref="FG16">
    <cfRule type="expression" dxfId="9636" priority="10349">
      <formula>FM16&lt;&gt;""</formula>
    </cfRule>
    <cfRule type="expression" dxfId="9635" priority="10504">
      <formula>FG16=""</formula>
    </cfRule>
  </conditionalFormatting>
  <conditionalFormatting sqref="FH16">
    <cfRule type="expression" dxfId="9634" priority="10348">
      <formula>FM16&lt;&gt;""</formula>
    </cfRule>
    <cfRule type="expression" dxfId="9633" priority="10503">
      <formula>FH16=""</formula>
    </cfRule>
  </conditionalFormatting>
  <conditionalFormatting sqref="BO16">
    <cfRule type="expression" dxfId="9632" priority="10422">
      <formula>FM16&lt;&gt;""</formula>
    </cfRule>
    <cfRule type="expression" dxfId="9631" priority="10501">
      <formula>BO16=""</formula>
    </cfRule>
  </conditionalFormatting>
  <conditionalFormatting sqref="BP16">
    <cfRule type="expression" dxfId="9630" priority="10421">
      <formula>FM16&lt;&gt;""</formula>
    </cfRule>
    <cfRule type="expression" dxfId="9629" priority="10500">
      <formula>BP16=""</formula>
    </cfRule>
  </conditionalFormatting>
  <conditionalFormatting sqref="BQ16">
    <cfRule type="expression" dxfId="9628" priority="10420">
      <formula>FM16&lt;&gt;""</formula>
    </cfRule>
    <cfRule type="expression" dxfId="9627" priority="10499">
      <formula>BQ16=""</formula>
    </cfRule>
  </conditionalFormatting>
  <conditionalFormatting sqref="BR16">
    <cfRule type="expression" dxfId="9626" priority="10419">
      <formula>FM16&lt;&gt;""</formula>
    </cfRule>
    <cfRule type="expression" dxfId="9625" priority="10488">
      <formula>AND(BR16:BS16="")</formula>
    </cfRule>
  </conditionalFormatting>
  <conditionalFormatting sqref="BS16">
    <cfRule type="expression" dxfId="9624" priority="10418">
      <formula>FM16&lt;&gt;""</formula>
    </cfRule>
    <cfRule type="expression" dxfId="9623" priority="10498">
      <formula>AND(BR16:BS16="")</formula>
    </cfRule>
  </conditionalFormatting>
  <conditionalFormatting sqref="BU16">
    <cfRule type="expression" dxfId="9622" priority="10493">
      <formula>AND(BT16="",BU16&lt;&gt;"")</formula>
    </cfRule>
    <cfRule type="expression" dxfId="9621" priority="10497">
      <formula>AND(BT16&lt;&gt;"",BU16="")</formula>
    </cfRule>
  </conditionalFormatting>
  <conditionalFormatting sqref="BV16">
    <cfRule type="expression" dxfId="9620" priority="10492">
      <formula>AND(BT16="",BV16&lt;&gt;"")</formula>
    </cfRule>
    <cfRule type="expression" dxfId="9619" priority="10496">
      <formula>AND(BT16&lt;&gt;"",BV16="")</formula>
    </cfRule>
  </conditionalFormatting>
  <conditionalFormatting sqref="BW16">
    <cfRule type="expression" dxfId="9618" priority="10491">
      <formula>AND(BT16="",BW16&lt;&gt;"")</formula>
    </cfRule>
    <cfRule type="expression" dxfId="9617" priority="10495">
      <formula>AND(BT16&lt;&gt;"",AND(BW16:BX16=""))</formula>
    </cfRule>
  </conditionalFormatting>
  <conditionalFormatting sqref="BX16">
    <cfRule type="expression" dxfId="9616" priority="10490">
      <formula>AND(BT16="",BX16&lt;&gt;"")</formula>
    </cfRule>
    <cfRule type="expression" dxfId="9615" priority="10494">
      <formula>AND(BT16&lt;&gt;"",AND(BW16:BX16=""))</formula>
    </cfRule>
  </conditionalFormatting>
  <conditionalFormatting sqref="BT16">
    <cfRule type="expression" dxfId="9614" priority="10489">
      <formula>AND(BT16="",OR(BU16:BX16&lt;&gt;""))</formula>
    </cfRule>
  </conditionalFormatting>
  <conditionalFormatting sqref="BY16">
    <cfRule type="expression" dxfId="9613" priority="10417">
      <formula>FM16&lt;&gt;""</formula>
    </cfRule>
    <cfRule type="expression" dxfId="9612" priority="10487">
      <formula>BY16=""</formula>
    </cfRule>
  </conditionalFormatting>
  <conditionalFormatting sqref="BZ16">
    <cfRule type="expression" dxfId="9611" priority="10416">
      <formula>FM16&lt;&gt;""</formula>
    </cfRule>
    <cfRule type="expression" dxfId="9610" priority="10486">
      <formula>BZ16=""</formula>
    </cfRule>
  </conditionalFormatting>
  <conditionalFormatting sqref="CC16">
    <cfRule type="expression" dxfId="9609" priority="10415">
      <formula>FM16&lt;&gt;""</formula>
    </cfRule>
    <cfRule type="expression" dxfId="9608" priority="10485">
      <formula>CC16=""</formula>
    </cfRule>
  </conditionalFormatting>
  <conditionalFormatting sqref="CD16">
    <cfRule type="expression" dxfId="9607" priority="10414">
      <formula>FM16&lt;&gt;""</formula>
    </cfRule>
    <cfRule type="expression" dxfId="9606" priority="10484">
      <formula>CD16=""</formula>
    </cfRule>
  </conditionalFormatting>
  <conditionalFormatting sqref="CE16">
    <cfRule type="expression" dxfId="9605" priority="10413">
      <formula>FM16&lt;&gt;""</formula>
    </cfRule>
    <cfRule type="expression" dxfId="9604" priority="10483">
      <formula>CE16=""</formula>
    </cfRule>
  </conditionalFormatting>
  <conditionalFormatting sqref="FK16">
    <cfRule type="expression" dxfId="9603" priority="10482">
      <formula>FK16=""</formula>
    </cfRule>
  </conditionalFormatting>
  <conditionalFormatting sqref="H16">
    <cfRule type="expression" dxfId="9602" priority="10463">
      <formula>FM16&lt;&gt;""</formula>
    </cfRule>
    <cfRule type="expression" dxfId="9601" priority="10479">
      <formula>H16=""</formula>
    </cfRule>
  </conditionalFormatting>
  <conditionalFormatting sqref="B16">
    <cfRule type="expression" dxfId="9600" priority="10347">
      <formula>FM16&lt;&gt;""</formula>
    </cfRule>
    <cfRule type="expression" dxfId="9599" priority="10478">
      <formula>B16=""</formula>
    </cfRule>
  </conditionalFormatting>
  <conditionalFormatting sqref="CF16">
    <cfRule type="expression" dxfId="9598" priority="10412">
      <formula>FM16&lt;&gt;""</formula>
    </cfRule>
    <cfRule type="expression" dxfId="9597" priority="10477">
      <formula>CF16=""</formula>
    </cfRule>
  </conditionalFormatting>
  <conditionalFormatting sqref="EJ16">
    <cfRule type="expression" dxfId="9596" priority="10476">
      <formula>AND(OR(EC16:EH16&lt;&gt;""),EJ16="")</formula>
    </cfRule>
  </conditionalFormatting>
  <conditionalFormatting sqref="BE16">
    <cfRule type="expression" dxfId="9595" priority="10423">
      <formula>FM16&lt;&gt;""</formula>
    </cfRule>
    <cfRule type="expression" dxfId="9594" priority="10475">
      <formula>BE16=""</formula>
    </cfRule>
  </conditionalFormatting>
  <conditionalFormatting sqref="BF16">
    <cfRule type="expression" dxfId="9593" priority="10474">
      <formula>AND(BE16="同居",AND(BF16="",BG16=""))</formula>
    </cfRule>
  </conditionalFormatting>
  <conditionalFormatting sqref="CB16">
    <cfRule type="expression" dxfId="9592" priority="10473">
      <formula>AND(CA16&lt;&gt;"",CB16="")</formula>
    </cfRule>
  </conditionalFormatting>
  <conditionalFormatting sqref="CA16">
    <cfRule type="expression" dxfId="9591" priority="10472">
      <formula>AND(CA16="",CB16&lt;&gt;"")</formula>
    </cfRule>
  </conditionalFormatting>
  <conditionalFormatting sqref="DU16">
    <cfRule type="expression" dxfId="9590" priority="10373">
      <formula>FM16&lt;&gt;""</formula>
    </cfRule>
    <cfRule type="expression" dxfId="9589" priority="10469">
      <formula>AND(DU16&lt;&gt;"",DT16="")</formula>
    </cfRule>
    <cfRule type="expression" dxfId="9588" priority="10470">
      <formula>AND(DT16&lt;&gt;"自立",DU16="")</formula>
    </cfRule>
    <cfRule type="expression" dxfId="9587" priority="10471">
      <formula>AND(DT16="自立",DU16&lt;&gt;"")</formula>
    </cfRule>
  </conditionalFormatting>
  <conditionalFormatting sqref="DW16">
    <cfRule type="expression" dxfId="9586" priority="10371">
      <formula>FM16&lt;&gt;""</formula>
    </cfRule>
    <cfRule type="expression" dxfId="9585" priority="10466">
      <formula>AND(DW16&lt;&gt;"",DV16="")</formula>
    </cfRule>
    <cfRule type="expression" dxfId="9584" priority="10467">
      <formula>AND(DV16="自立",DW16&lt;&gt;"")</formula>
    </cfRule>
    <cfRule type="expression" dxfId="9583" priority="10468">
      <formula>AND(DV16&lt;&gt;"自立",DW16="")</formula>
    </cfRule>
  </conditionalFormatting>
  <conditionalFormatting sqref="I16:J16">
    <cfRule type="expression" dxfId="9582" priority="10465">
      <formula>I16=""</formula>
    </cfRule>
  </conditionalFormatting>
  <conditionalFormatting sqref="P16">
    <cfRule type="expression" dxfId="9581" priority="10459">
      <formula>FM16&lt;&gt;""</formula>
    </cfRule>
    <cfRule type="expression" dxfId="9580" priority="10464">
      <formula>P16=""</formula>
    </cfRule>
  </conditionalFormatting>
  <conditionalFormatting sqref="FN16">
    <cfRule type="expression" dxfId="9579" priority="10342">
      <formula>AND(FN16="",AND(Q16:FJ16=""))</formula>
    </cfRule>
    <cfRule type="expression" dxfId="9578" priority="10343">
      <formula>AND(FN16&lt;&gt;"",OR(Q16:FJ16&lt;&gt;""))</formula>
    </cfRule>
  </conditionalFormatting>
  <conditionalFormatting sqref="FM16">
    <cfRule type="expression" dxfId="9577" priority="10344">
      <formula>AND(FM16="",AND(Q16:FJ16=""))</formula>
    </cfRule>
    <cfRule type="expression" dxfId="9576" priority="10346">
      <formula>AND(FM16&lt;&gt;"",OR(Q16:FJ16&lt;&gt;""))</formula>
    </cfRule>
  </conditionalFormatting>
  <conditionalFormatting sqref="FL16">
    <cfRule type="expression" dxfId="9575" priority="10345">
      <formula>FL16=""</formula>
    </cfRule>
  </conditionalFormatting>
  <conditionalFormatting sqref="C17">
    <cfRule type="expression" dxfId="9574" priority="10341">
      <formula>C17=""</formula>
    </cfRule>
  </conditionalFormatting>
  <conditionalFormatting sqref="D17">
    <cfRule type="expression" dxfId="9573" priority="10340">
      <formula>D17=""</formula>
    </cfRule>
  </conditionalFormatting>
  <conditionalFormatting sqref="E17">
    <cfRule type="expression" dxfId="9572" priority="10339">
      <formula>E17=""</formula>
    </cfRule>
  </conditionalFormatting>
  <conditionalFormatting sqref="G17">
    <cfRule type="expression" dxfId="9571" priority="10338">
      <formula>G17=""</formula>
    </cfRule>
  </conditionalFormatting>
  <conditionalFormatting sqref="K17">
    <cfRule type="expression" dxfId="9570" priority="10079">
      <formula>FM17&lt;&gt;""</formula>
    </cfRule>
    <cfRule type="expression" dxfId="9569" priority="10337">
      <formula>AND(K17="",L17="")</formula>
    </cfRule>
  </conditionalFormatting>
  <conditionalFormatting sqref="L17">
    <cfRule type="expression" dxfId="9568" priority="10078">
      <formula>FM17&lt;&gt;""</formula>
    </cfRule>
    <cfRule type="expression" dxfId="9567" priority="10336">
      <formula>AND(K17="",L17="")</formula>
    </cfRule>
  </conditionalFormatting>
  <conditionalFormatting sqref="O17">
    <cfRule type="expression" dxfId="9566" priority="10077">
      <formula>FM17&lt;&gt;""</formula>
    </cfRule>
    <cfRule type="expression" dxfId="9565" priority="10335">
      <formula>O17=""</formula>
    </cfRule>
  </conditionalFormatting>
  <conditionalFormatting sqref="Q17">
    <cfRule type="expression" dxfId="9564" priority="10075">
      <formula>FM17&lt;&gt;""</formula>
    </cfRule>
    <cfRule type="expression" dxfId="9563" priority="10333">
      <formula>AND(Q17&lt;&gt;"",OR(R17:AD17&lt;&gt;""))</formula>
    </cfRule>
    <cfRule type="expression" dxfId="9562" priority="10334">
      <formula>AND(Q17="",AND(R17:AD17=""))</formula>
    </cfRule>
  </conditionalFormatting>
  <conditionalFormatting sqref="R17">
    <cfRule type="expression" dxfId="9561" priority="10074">
      <formula>FM17&lt;&gt;""</formula>
    </cfRule>
    <cfRule type="expression" dxfId="9560" priority="10331">
      <formula>AND(Q17&lt;&gt;"",OR(R17:AD17&lt;&gt;""))</formula>
    </cfRule>
    <cfRule type="expression" dxfId="9559" priority="10332">
      <formula>AND(Q17="",AND(R17:AD17=""))</formula>
    </cfRule>
  </conditionalFormatting>
  <conditionalFormatting sqref="S17">
    <cfRule type="expression" dxfId="9558" priority="10073">
      <formula>FM17&lt;&gt;""</formula>
    </cfRule>
    <cfRule type="expression" dxfId="9557" priority="10329">
      <formula>AND(Q17&lt;&gt;"",OR(R17:AD17&lt;&gt;""))</formula>
    </cfRule>
    <cfRule type="expression" dxfId="9556" priority="10330">
      <formula>AND(Q17="",AND(R17:AD17=""))</formula>
    </cfRule>
  </conditionalFormatting>
  <conditionalFormatting sqref="T17">
    <cfRule type="expression" dxfId="9555" priority="10072">
      <formula>FM17&lt;&gt;""</formula>
    </cfRule>
    <cfRule type="expression" dxfId="9554" priority="10317">
      <formula>AND(Q17&lt;&gt;"",OR(R17:AD17&lt;&gt;""))</formula>
    </cfRule>
    <cfRule type="expression" dxfId="9553" priority="10328">
      <formula>AND(Q17="",AND(R17:AD17=""))</formula>
    </cfRule>
  </conditionalFormatting>
  <conditionalFormatting sqref="U17">
    <cfRule type="expression" dxfId="9552" priority="10071">
      <formula>FM17&lt;&gt;""</formula>
    </cfRule>
    <cfRule type="expression" dxfId="9551" priority="10316">
      <formula>AND(Q17&lt;&gt;"",OR(R17:AD17&lt;&gt;""))</formula>
    </cfRule>
    <cfRule type="expression" dxfId="9550" priority="10327">
      <formula>AND(Q17="",AND(R17:AD17=""))</formula>
    </cfRule>
  </conditionalFormatting>
  <conditionalFormatting sqref="V17">
    <cfRule type="expression" dxfId="9549" priority="10070">
      <formula>FM17&lt;&gt;""</formula>
    </cfRule>
    <cfRule type="expression" dxfId="9548" priority="10315">
      <formula>AND(Q17&lt;&gt;"",OR(R17:AD17&lt;&gt;""))</formula>
    </cfRule>
    <cfRule type="expression" dxfId="9547" priority="10326">
      <formula>AND(Q17="",AND(R17:AD17=""))</formula>
    </cfRule>
  </conditionalFormatting>
  <conditionalFormatting sqref="W17">
    <cfRule type="expression" dxfId="9546" priority="10069">
      <formula>FM17&lt;&gt;""</formula>
    </cfRule>
    <cfRule type="expression" dxfId="9545" priority="10314">
      <formula>AND(Q17&lt;&gt;"",OR(R17:AD17&lt;&gt;""))</formula>
    </cfRule>
    <cfRule type="expression" dxfId="9544" priority="10325">
      <formula>AND(Q17="",AND(R17:AD17=""))</formula>
    </cfRule>
  </conditionalFormatting>
  <conditionalFormatting sqref="X17">
    <cfRule type="expression" dxfId="9543" priority="10068">
      <formula>FM17&lt;&gt;""</formula>
    </cfRule>
    <cfRule type="expression" dxfId="9542" priority="10313">
      <formula>AND(Q17&lt;&gt;"",OR(R17:AD17&lt;&gt;""))</formula>
    </cfRule>
    <cfRule type="expression" dxfId="9541" priority="10324">
      <formula>AND(Q17="",AND(R17:AD17=""))</formula>
    </cfRule>
  </conditionalFormatting>
  <conditionalFormatting sqref="Y17">
    <cfRule type="expression" dxfId="9540" priority="10067">
      <formula>FM17&lt;&gt;""</formula>
    </cfRule>
    <cfRule type="expression" dxfId="9539" priority="10312">
      <formula>AND(Q17&lt;&gt;"",OR(R17:AD17&lt;&gt;""))</formula>
    </cfRule>
    <cfRule type="expression" dxfId="9538" priority="10323">
      <formula>AND(Q17="",AND(R17:AD17=""))</formula>
    </cfRule>
  </conditionalFormatting>
  <conditionalFormatting sqref="Z17">
    <cfRule type="expression" dxfId="9537" priority="10066">
      <formula>FM17&lt;&gt;""</formula>
    </cfRule>
    <cfRule type="expression" dxfId="9536" priority="10311">
      <formula>AND(Q17&lt;&gt;"",OR(R17:AD17&lt;&gt;""))</formula>
    </cfRule>
    <cfRule type="expression" dxfId="9535" priority="10322">
      <formula>AND(Q17="",AND(R17:AD17=""))</formula>
    </cfRule>
  </conditionalFormatting>
  <conditionalFormatting sqref="AA17">
    <cfRule type="expression" dxfId="9534" priority="10065">
      <formula>FM17&lt;&gt;""</formula>
    </cfRule>
    <cfRule type="expression" dxfId="9533" priority="10310">
      <formula>AND(Q17&lt;&gt;"",OR(R17:AD17&lt;&gt;""))</formula>
    </cfRule>
    <cfRule type="expression" dxfId="9532" priority="10321">
      <formula>AND(Q17="",AND(R17:AD17=""))</formula>
    </cfRule>
  </conditionalFormatting>
  <conditionalFormatting sqref="AB17">
    <cfRule type="expression" dxfId="9531" priority="10064">
      <formula>FM17&lt;&gt;""</formula>
    </cfRule>
    <cfRule type="expression" dxfId="9530" priority="10309">
      <formula>AND(Q17&lt;&gt;"",OR(R17:AD17&lt;&gt;""))</formula>
    </cfRule>
    <cfRule type="expression" dxfId="9529" priority="10320">
      <formula>AND(Q17="",AND(R17:AD17=""))</formula>
    </cfRule>
  </conditionalFormatting>
  <conditionalFormatting sqref="AC17">
    <cfRule type="expression" dxfId="9528" priority="10063">
      <formula>FM17&lt;&gt;""</formula>
    </cfRule>
    <cfRule type="expression" dxfId="9527" priority="10308">
      <formula>AND(Q17&lt;&gt;"",OR(R17:AD17&lt;&gt;""))</formula>
    </cfRule>
    <cfRule type="expression" dxfId="9526" priority="10319">
      <formula>AND(Q17="",AND(R17:AD17=""))</formula>
    </cfRule>
  </conditionalFormatting>
  <conditionalFormatting sqref="AD17">
    <cfRule type="expression" dxfId="9525" priority="10062">
      <formula>FM17&lt;&gt;""</formula>
    </cfRule>
    <cfRule type="expression" dxfId="9524" priority="10307">
      <formula>AND(Q17&lt;&gt;"",OR(R17:AD17&lt;&gt;""))</formula>
    </cfRule>
    <cfRule type="expression" dxfId="9523" priority="10318">
      <formula>AND(Q17="",AND(R17:AD17=""))</formula>
    </cfRule>
  </conditionalFormatting>
  <conditionalFormatting sqref="AE17">
    <cfRule type="expression" dxfId="9522" priority="10061">
      <formula>FM17&lt;&gt;""</formula>
    </cfRule>
    <cfRule type="expression" dxfId="9521" priority="10304">
      <formula>AND(AE17="無",OR(AF17:AI17&lt;&gt;""))</formula>
    </cfRule>
    <cfRule type="expression" dxfId="9520" priority="10305">
      <formula>AND(AE17="有",AND(AF17:AI17=""))</formula>
    </cfRule>
    <cfRule type="expression" dxfId="9519" priority="10306">
      <formula>AE17=""</formula>
    </cfRule>
  </conditionalFormatting>
  <conditionalFormatting sqref="AF17">
    <cfRule type="expression" dxfId="9518" priority="10299">
      <formula>AND(AE17="無",OR(AF17:AI17&lt;&gt;""))</formula>
    </cfRule>
    <cfRule type="expression" dxfId="9517" priority="10303">
      <formula>AND(AE17="有",AND(AF17:AI17=""))</formula>
    </cfRule>
  </conditionalFormatting>
  <conditionalFormatting sqref="AG17">
    <cfRule type="expression" dxfId="9516" priority="10298">
      <formula>AND(AE17="無",OR(AF17:AI17&lt;&gt;""))</formula>
    </cfRule>
    <cfRule type="expression" dxfId="9515" priority="10302">
      <formula>AND(AE17="有",AND(AF17:AI17=""))</formula>
    </cfRule>
  </conditionalFormatting>
  <conditionalFormatting sqref="AH17">
    <cfRule type="expression" dxfId="9514" priority="10297">
      <formula>AND(AE17="無",OR(AF17:AI17&lt;&gt;""))</formula>
    </cfRule>
    <cfRule type="expression" dxfId="9513" priority="10301">
      <formula>AND(AE17="有",AND(AF17:AI17=""))</formula>
    </cfRule>
  </conditionalFormatting>
  <conditionalFormatting sqref="AI17">
    <cfRule type="expression" dxfId="9512" priority="10296">
      <formula>AND(AE17="無",OR(AF17:AI17&lt;&gt;""))</formula>
    </cfRule>
    <cfRule type="expression" dxfId="9511" priority="10300">
      <formula>AND(AE17="有",AND(AF17:AI17=""))</formula>
    </cfRule>
  </conditionalFormatting>
  <conditionalFormatting sqref="AJ17">
    <cfRule type="expression" dxfId="9510" priority="10060">
      <formula>FM17&lt;&gt;""</formula>
    </cfRule>
    <cfRule type="expression" dxfId="9509" priority="10295">
      <formula>AJ17=""</formula>
    </cfRule>
  </conditionalFormatting>
  <conditionalFormatting sqref="AK17">
    <cfRule type="expression" dxfId="9508" priority="10059">
      <formula>FM17&lt;&gt;""</formula>
    </cfRule>
    <cfRule type="expression" dxfId="9507" priority="10294">
      <formula>AK17=""</formula>
    </cfRule>
  </conditionalFormatting>
  <conditionalFormatting sqref="AL17">
    <cfRule type="expression" dxfId="9506" priority="10058">
      <formula>FM17&lt;&gt;""</formula>
    </cfRule>
    <cfRule type="expression" dxfId="9505" priority="10293">
      <formula>AL17=""</formula>
    </cfRule>
  </conditionalFormatting>
  <conditionalFormatting sqref="AM17">
    <cfRule type="expression" dxfId="9504" priority="10057">
      <formula>FM17&lt;&gt;""</formula>
    </cfRule>
    <cfRule type="expression" dxfId="9503" priority="10292">
      <formula>AM17=""</formula>
    </cfRule>
  </conditionalFormatting>
  <conditionalFormatting sqref="AN17">
    <cfRule type="expression" dxfId="9502" priority="10056">
      <formula>FM17&lt;&gt;""</formula>
    </cfRule>
    <cfRule type="expression" dxfId="9501" priority="10287">
      <formula>AND(AN17="なし",AO17&lt;&gt;"")</formula>
    </cfRule>
    <cfRule type="expression" dxfId="9500" priority="10288">
      <formula>AND(AN17="あり",AO17="")</formula>
    </cfRule>
    <cfRule type="expression" dxfId="9499" priority="10291">
      <formula>AN17=""</formula>
    </cfRule>
  </conditionalFormatting>
  <conditionalFormatting sqref="AO17">
    <cfRule type="expression" dxfId="9498" priority="10289">
      <formula>AND(AN17="なし",AO17&lt;&gt;"")</formula>
    </cfRule>
    <cfRule type="expression" dxfId="9497" priority="10290">
      <formula>AND(AN17="あり",AO17="")</formula>
    </cfRule>
  </conditionalFormatting>
  <conditionalFormatting sqref="AP17">
    <cfRule type="expression" dxfId="9496" priority="10055">
      <formula>FM17&lt;&gt;""</formula>
    </cfRule>
    <cfRule type="expression" dxfId="9495" priority="10285">
      <formula>AND(AP17&lt;&gt;"",OR(AQ17:BD17&lt;&gt;""))</formula>
    </cfRule>
    <cfRule type="expression" dxfId="9494" priority="10286">
      <formula>AND(AP17="",AND(AQ17:BD17=""))</formula>
    </cfRule>
  </conditionalFormatting>
  <conditionalFormatting sqref="AQ17">
    <cfRule type="expression" dxfId="9493" priority="10054">
      <formula>FM17&lt;&gt;""</formula>
    </cfRule>
    <cfRule type="expression" dxfId="9492" priority="10283">
      <formula>AND(AP17&lt;&gt;"",OR(AQ17:BD17&lt;&gt;""))</formula>
    </cfRule>
    <cfRule type="expression" dxfId="9491" priority="10284">
      <formula>AND(AP17="",AND(AQ17:BD17=""))</formula>
    </cfRule>
  </conditionalFormatting>
  <conditionalFormatting sqref="AR17">
    <cfRule type="expression" dxfId="9490" priority="10053">
      <formula>FM17&lt;&gt;""</formula>
    </cfRule>
    <cfRule type="expression" dxfId="9489" priority="10281">
      <formula>AND(AP17&lt;&gt;"",OR(AQ17:BD17&lt;&gt;""))</formula>
    </cfRule>
    <cfRule type="expression" dxfId="9488" priority="10282">
      <formula>AND(AP17="",AND(AQ17:BD17=""))</formula>
    </cfRule>
  </conditionalFormatting>
  <conditionalFormatting sqref="AS17">
    <cfRule type="expression" dxfId="9487" priority="10052">
      <formula>FM17&lt;&gt;""</formula>
    </cfRule>
    <cfRule type="expression" dxfId="9486" priority="10279">
      <formula>AND(AP17&lt;&gt;"",OR(AQ17:BD17&lt;&gt;""))</formula>
    </cfRule>
    <cfRule type="expression" dxfId="9485" priority="10280">
      <formula>AND(AP17="",AND(AQ17:BD17=""))</formula>
    </cfRule>
  </conditionalFormatting>
  <conditionalFormatting sqref="AT17">
    <cfRule type="expression" dxfId="9484" priority="10051">
      <formula>FM17&lt;&gt;""</formula>
    </cfRule>
    <cfRule type="expression" dxfId="9483" priority="10277">
      <formula>AND(AP17&lt;&gt;"",OR(AQ17:BD17&lt;&gt;""))</formula>
    </cfRule>
    <cfRule type="expression" dxfId="9482" priority="10278">
      <formula>AND(AP17="",AND(AQ17:BD17=""))</formula>
    </cfRule>
  </conditionalFormatting>
  <conditionalFormatting sqref="AU17">
    <cfRule type="expression" dxfId="9481" priority="10050">
      <formula>FM17&lt;&gt;""</formula>
    </cfRule>
    <cfRule type="expression" dxfId="9480" priority="10275">
      <formula>AND(AP17&lt;&gt;"",OR(AQ17:BD17&lt;&gt;""))</formula>
    </cfRule>
    <cfRule type="expression" dxfId="9479" priority="10276">
      <formula>AND(AP17="",AND(AQ17:BD17=""))</formula>
    </cfRule>
  </conditionalFormatting>
  <conditionalFormatting sqref="AV17">
    <cfRule type="expression" dxfId="9478" priority="10049">
      <formula>FM17&lt;&gt;""</formula>
    </cfRule>
    <cfRule type="expression" dxfId="9477" priority="10273">
      <formula>AND(AP17&lt;&gt;"",OR(AQ17:BD17&lt;&gt;""))</formula>
    </cfRule>
    <cfRule type="expression" dxfId="9476" priority="10274">
      <formula>AND(AP17="",AND(AQ17:BD17=""))</formula>
    </cfRule>
  </conditionalFormatting>
  <conditionalFormatting sqref="AW17">
    <cfRule type="expression" dxfId="9475" priority="10048">
      <formula>FM17&lt;&gt;""</formula>
    </cfRule>
    <cfRule type="expression" dxfId="9474" priority="10271">
      <formula>AND(AP17&lt;&gt;"",OR(AQ17:BD17&lt;&gt;""))</formula>
    </cfRule>
    <cfRule type="expression" dxfId="9473" priority="10272">
      <formula>AND(AP17="",AND(AQ17:BD17=""))</formula>
    </cfRule>
  </conditionalFormatting>
  <conditionalFormatting sqref="AX17">
    <cfRule type="expression" dxfId="9472" priority="10047">
      <formula>FM17&lt;&gt;""</formula>
    </cfRule>
    <cfRule type="expression" dxfId="9471" priority="10269">
      <formula>AND(AP17&lt;&gt;"",OR(AQ17:BD17&lt;&gt;""))</formula>
    </cfRule>
    <cfRule type="expression" dxfId="9470" priority="10270">
      <formula>AND(AP17="",AND(AQ17:BD17=""))</formula>
    </cfRule>
  </conditionalFormatting>
  <conditionalFormatting sqref="AY17">
    <cfRule type="expression" dxfId="9469" priority="10046">
      <formula>FM17&lt;&gt;""</formula>
    </cfRule>
    <cfRule type="expression" dxfId="9468" priority="10267">
      <formula>AND(AP17&lt;&gt;"",OR(AQ17:BD17&lt;&gt;""))</formula>
    </cfRule>
    <cfRule type="expression" dxfId="9467" priority="10268">
      <formula>AND(AP17="",AND(AQ17:BD17=""))</formula>
    </cfRule>
  </conditionalFormatting>
  <conditionalFormatting sqref="AZ17">
    <cfRule type="expression" dxfId="9466" priority="10045">
      <formula>FM17&lt;&gt;""</formula>
    </cfRule>
    <cfRule type="expression" dxfId="9465" priority="10265">
      <formula>AND(AP17&lt;&gt;"",OR(AQ17:BD17&lt;&gt;""))</formula>
    </cfRule>
    <cfRule type="expression" dxfId="9464" priority="10266">
      <formula>AND(AP17="",AND(AQ17:BD17=""))</formula>
    </cfRule>
  </conditionalFormatting>
  <conditionalFormatting sqref="BA17">
    <cfRule type="expression" dxfId="9463" priority="10044">
      <formula>FM17&lt;&gt;""</formula>
    </cfRule>
    <cfRule type="expression" dxfId="9462" priority="10263">
      <formula>AND(AP17&lt;&gt;"",OR(AQ17:BD17&lt;&gt;""))</formula>
    </cfRule>
    <cfRule type="expression" dxfId="9461" priority="10264">
      <formula>AND(AP17="",AND(AQ17:BD17=""))</formula>
    </cfRule>
  </conditionalFormatting>
  <conditionalFormatting sqref="BB17">
    <cfRule type="expression" dxfId="9460" priority="10043">
      <formula>FM17&lt;&gt;""</formula>
    </cfRule>
    <cfRule type="expression" dxfId="9459" priority="10261">
      <formula>AND(AP17&lt;&gt;"",OR(AQ17:BD17&lt;&gt;""))</formula>
    </cfRule>
    <cfRule type="expression" dxfId="9458" priority="10262">
      <formula>AND(AP17="",AND(AQ17:BD17=""))</formula>
    </cfRule>
  </conditionalFormatting>
  <conditionalFormatting sqref="BC17">
    <cfRule type="expression" dxfId="9457" priority="10042">
      <formula>FM17&lt;&gt;""</formula>
    </cfRule>
    <cfRule type="expression" dxfId="9456" priority="10259">
      <formula>AND(AP17&lt;&gt;"",OR(AQ17:BD17&lt;&gt;""))</formula>
    </cfRule>
    <cfRule type="expression" dxfId="9455" priority="10260">
      <formula>AND(AP17="",AND(AQ17:BD17=""))</formula>
    </cfRule>
  </conditionalFormatting>
  <conditionalFormatting sqref="BD17">
    <cfRule type="expression" dxfId="9454" priority="10041">
      <formula>FM17&lt;&gt;""</formula>
    </cfRule>
    <cfRule type="expression" dxfId="9453" priority="10257">
      <formula>AND(AP17&lt;&gt;"",OR(AQ17:BD17&lt;&gt;""))</formula>
    </cfRule>
    <cfRule type="expression" dxfId="9452" priority="10258">
      <formula>AND(AP17="",AND(AQ17:BD17=""))</formula>
    </cfRule>
  </conditionalFormatting>
  <conditionalFormatting sqref="BG17">
    <cfRule type="expression" dxfId="9451" priority="10098">
      <formula>AND(BE17="独居",BG17&gt;=1)</formula>
    </cfRule>
    <cfRule type="expression" dxfId="9450" priority="10255">
      <formula>AND(BE17="同居",AND(BN17="",BG17&lt;&gt;COUNTA(BI17:BM17)))</formula>
    </cfRule>
    <cfRule type="expression" dxfId="9449" priority="10256">
      <formula>AND(BE17="同居",OR(BG17="",BG17=0))</formula>
    </cfRule>
  </conditionalFormatting>
  <conditionalFormatting sqref="BH17">
    <cfRule type="expression" dxfId="9448" priority="10253">
      <formula>AND(BE17="独居",BH17&gt;=1)</formula>
    </cfRule>
    <cfRule type="expression" dxfId="9447" priority="10254">
      <formula>AND(BE17="同居",OR(BH17="",BH17&gt;BG17))</formula>
    </cfRule>
  </conditionalFormatting>
  <conditionalFormatting sqref="BI17">
    <cfRule type="expression" dxfId="9446" priority="10246">
      <formula>AND(BE17="独居",OR(BI17:BN17&lt;&gt;""))</formula>
    </cfRule>
    <cfRule type="expression" dxfId="9445" priority="10252">
      <formula>AND(BE17="同居",AND(BN17="",BG17&lt;&gt;COUNTA(BI17:BM17)))</formula>
    </cfRule>
  </conditionalFormatting>
  <conditionalFormatting sqref="BJ17">
    <cfRule type="expression" dxfId="9444" priority="10245">
      <formula>AND(BE17="独居",OR(BI17:BN17&lt;&gt;""))</formula>
    </cfRule>
    <cfRule type="expression" dxfId="9443" priority="10251">
      <formula>AND(BE17="同居",AND(BN17="",BG17&lt;&gt;COUNTA(BI17:BM17)))</formula>
    </cfRule>
  </conditionalFormatting>
  <conditionalFormatting sqref="BK17">
    <cfRule type="expression" dxfId="9442" priority="10244">
      <formula>AND(BE17="独居",OR(BI17:BN17&lt;&gt;""))</formula>
    </cfRule>
    <cfRule type="expression" dxfId="9441" priority="10250">
      <formula>AND(BE17="同居",AND(BN17="",BG17&lt;&gt;COUNTA(BI17:BM17)))</formula>
    </cfRule>
  </conditionalFormatting>
  <conditionalFormatting sqref="BL17">
    <cfRule type="expression" dxfId="9440" priority="10243">
      <formula>AND(BE17="独居",OR(BI17:BN17&lt;&gt;""))</formula>
    </cfRule>
    <cfRule type="expression" dxfId="9439" priority="10249">
      <formula>AND(BE17="同居",AND(BN17="",BG17&lt;&gt;COUNTA(BI17:BM17)))</formula>
    </cfRule>
  </conditionalFormatting>
  <conditionalFormatting sqref="BM17">
    <cfRule type="expression" dxfId="9438" priority="10242">
      <formula>AND(BE17="独居",OR(BI17:BN17&lt;&gt;""))</formula>
    </cfRule>
    <cfRule type="expression" dxfId="9437" priority="10248">
      <formula>AND(BE17="同居",AND(BN17="",BG17&lt;&gt;COUNTA(BI17:BM17)))</formula>
    </cfRule>
  </conditionalFormatting>
  <conditionalFormatting sqref="BN17">
    <cfRule type="expression" dxfId="9436" priority="10241">
      <formula>AND(BE17="独居",OR(BI17:BN17&lt;&gt;""))</formula>
    </cfRule>
    <cfRule type="expression" dxfId="9435" priority="10247">
      <formula>AND(BE17="同居",AND(BN17="",BG17&lt;&gt;COUNTA(BI17:BM17)))</formula>
    </cfRule>
  </conditionalFormatting>
  <conditionalFormatting sqref="CG17">
    <cfRule type="expression" dxfId="9434" priority="10028">
      <formula>FM17&lt;&gt;""</formula>
    </cfRule>
    <cfRule type="expression" dxfId="9433" priority="10240">
      <formula>CG17=""</formula>
    </cfRule>
  </conditionalFormatting>
  <conditionalFormatting sqref="CH17">
    <cfRule type="expression" dxfId="9432" priority="10027">
      <formula>FM17&lt;&gt;""</formula>
    </cfRule>
    <cfRule type="expression" dxfId="9431" priority="10239">
      <formula>CH17=""</formula>
    </cfRule>
  </conditionalFormatting>
  <conditionalFormatting sqref="CI17">
    <cfRule type="expression" dxfId="9430" priority="10026">
      <formula>FM17&lt;&gt;""</formula>
    </cfRule>
    <cfRule type="expression" dxfId="9429" priority="10238">
      <formula>CI17=""</formula>
    </cfRule>
  </conditionalFormatting>
  <conditionalFormatting sqref="CJ17">
    <cfRule type="expression" dxfId="9428" priority="10025">
      <formula>FM17&lt;&gt;""</formula>
    </cfRule>
    <cfRule type="expression" dxfId="9427" priority="10237">
      <formula>CJ17=""</formula>
    </cfRule>
  </conditionalFormatting>
  <conditionalFormatting sqref="CK17">
    <cfRule type="expression" dxfId="9426" priority="10024">
      <formula>FM17&lt;&gt;""</formula>
    </cfRule>
    <cfRule type="expression" dxfId="9425" priority="10236">
      <formula>CK17=""</formula>
    </cfRule>
  </conditionalFormatting>
  <conditionalFormatting sqref="CL17">
    <cfRule type="expression" dxfId="9424" priority="10023">
      <formula>FM17&lt;&gt;""</formula>
    </cfRule>
    <cfRule type="expression" dxfId="9423" priority="10235">
      <formula>CL17=""</formula>
    </cfRule>
  </conditionalFormatting>
  <conditionalFormatting sqref="CM17">
    <cfRule type="expression" dxfId="9422" priority="10022">
      <formula>FM17&lt;&gt;""</formula>
    </cfRule>
    <cfRule type="expression" dxfId="9421" priority="10234">
      <formula>CM17=""</formula>
    </cfRule>
  </conditionalFormatting>
  <conditionalFormatting sqref="CN17">
    <cfRule type="expression" dxfId="9420" priority="10021">
      <formula>FM17&lt;&gt;""</formula>
    </cfRule>
    <cfRule type="expression" dxfId="9419" priority="10233">
      <formula>CN17=""</formula>
    </cfRule>
  </conditionalFormatting>
  <conditionalFormatting sqref="CO17">
    <cfRule type="expression" dxfId="9418" priority="10097">
      <formula>AND(CN17=0,CO17&lt;&gt;"")</formula>
    </cfRule>
    <cfRule type="expression" dxfId="9417" priority="10232">
      <formula>AND(CN17&gt;0,CO17="")</formula>
    </cfRule>
  </conditionalFormatting>
  <conditionalFormatting sqref="CP17">
    <cfRule type="expression" dxfId="9416" priority="10020">
      <formula>FM17&lt;&gt;""</formula>
    </cfRule>
    <cfRule type="expression" dxfId="9415" priority="10230">
      <formula>AND(CP17&lt;&gt;"",OR(CQ17:CT17&lt;&gt;""))</formula>
    </cfRule>
    <cfRule type="expression" dxfId="9414" priority="10231">
      <formula>AND(CP17="",AND(CQ17:CT17=""))</formula>
    </cfRule>
  </conditionalFormatting>
  <conditionalFormatting sqref="CQ17">
    <cfRule type="expression" dxfId="9413" priority="10019">
      <formula>FM17&lt;&gt;""</formula>
    </cfRule>
    <cfRule type="expression" dxfId="9412" priority="10228">
      <formula>AND(CP17&lt;&gt;"",OR(CQ17:CT17&lt;&gt;""))</formula>
    </cfRule>
    <cfRule type="expression" dxfId="9411" priority="10229">
      <formula>AND(CP17="",AND(CQ17:CT17=""))</formula>
    </cfRule>
  </conditionalFormatting>
  <conditionalFormatting sqref="CR17">
    <cfRule type="expression" dxfId="9410" priority="10018">
      <formula>FM17&lt;&gt;""</formula>
    </cfRule>
    <cfRule type="expression" dxfId="9409" priority="10226">
      <formula>AND(CP17&lt;&gt;"",OR(CQ17:CT17&lt;&gt;""))</formula>
    </cfRule>
    <cfRule type="expression" dxfId="9408" priority="10227">
      <formula>AND(CP17="",AND(CQ17:CT17=""))</formula>
    </cfRule>
  </conditionalFormatting>
  <conditionalFormatting sqref="CS17">
    <cfRule type="expression" dxfId="9407" priority="10017">
      <formula>FM17&lt;&gt;""</formula>
    </cfRule>
    <cfRule type="expression" dxfId="9406" priority="10224">
      <formula>AND(CP17&lt;&gt;"",OR(CQ17:CT17&lt;&gt;""))</formula>
    </cfRule>
    <cfRule type="expression" dxfId="9405" priority="10225">
      <formula>AND(CP17="",AND(CQ17:CT17=""))</formula>
    </cfRule>
  </conditionalFormatting>
  <conditionalFormatting sqref="CT17">
    <cfRule type="expression" dxfId="9404" priority="10016">
      <formula>FM17&lt;&gt;""</formula>
    </cfRule>
    <cfRule type="expression" dxfId="9403" priority="10222">
      <formula>AND(CP17&lt;&gt;"",OR(CQ17:CT17&lt;&gt;""))</formula>
    </cfRule>
    <cfRule type="expression" dxfId="9402" priority="10223">
      <formula>AND(CP17="",AND(CQ17:CT17=""))</formula>
    </cfRule>
  </conditionalFormatting>
  <conditionalFormatting sqref="CU17">
    <cfRule type="expression" dxfId="9401" priority="10015">
      <formula>FM17&lt;&gt;""</formula>
    </cfRule>
    <cfRule type="expression" dxfId="9400" priority="10221">
      <formula>CU17=""</formula>
    </cfRule>
  </conditionalFormatting>
  <conditionalFormatting sqref="CV17">
    <cfRule type="expression" dxfId="9399" priority="10014">
      <formula>FM17&lt;&gt;""</formula>
    </cfRule>
    <cfRule type="expression" dxfId="9398" priority="10220">
      <formula>CV17=""</formula>
    </cfRule>
  </conditionalFormatting>
  <conditionalFormatting sqref="CW17">
    <cfRule type="expression" dxfId="9397" priority="10013">
      <formula>FM17&lt;&gt;""</formula>
    </cfRule>
    <cfRule type="expression" dxfId="9396" priority="10218">
      <formula>AND(CW17&lt;&gt;"",OR(CX17:DI17&lt;&gt;""))</formula>
    </cfRule>
    <cfRule type="expression" dxfId="9395" priority="10219">
      <formula>AND(CW17="",AND(CX17:DI17=""))</formula>
    </cfRule>
  </conditionalFormatting>
  <conditionalFormatting sqref="CX17">
    <cfRule type="expression" dxfId="9394" priority="10012">
      <formula>FM17&lt;&gt;""</formula>
    </cfRule>
    <cfRule type="expression" dxfId="9393" priority="10192">
      <formula>AND(CY17&lt;&gt;"",CX17="")</formula>
    </cfRule>
    <cfRule type="expression" dxfId="9392" priority="10216">
      <formula>AND(CW17&lt;&gt;"",OR(CX17:DI17&lt;&gt;""))</formula>
    </cfRule>
    <cfRule type="expression" dxfId="9391" priority="10217">
      <formula>AND(CW17="",AND(CX17:DI17=""))</formula>
    </cfRule>
  </conditionalFormatting>
  <conditionalFormatting sqref="CY17">
    <cfRule type="expression" dxfId="9390" priority="10011">
      <formula>FM17&lt;&gt;""</formula>
    </cfRule>
    <cfRule type="expression" dxfId="9389" priority="10193">
      <formula>AND(CX17&lt;&gt;"",CY17="")</formula>
    </cfRule>
    <cfRule type="expression" dxfId="9388" priority="10214">
      <formula>AND(CW17&lt;&gt;"",OR(CX17:DI17&lt;&gt;""))</formula>
    </cfRule>
    <cfRule type="expression" dxfId="9387" priority="10215">
      <formula>AND(CW17="",AND(CX17:DI17=""))</formula>
    </cfRule>
  </conditionalFormatting>
  <conditionalFormatting sqref="CZ17">
    <cfRule type="expression" dxfId="9386" priority="10010">
      <formula>FM17&lt;&gt;""</formula>
    </cfRule>
    <cfRule type="expression" dxfId="9385" priority="10212">
      <formula>AND(CW17&lt;&gt;"",OR(CX17:DI17&lt;&gt;""))</formula>
    </cfRule>
    <cfRule type="expression" dxfId="9384" priority="10213">
      <formula>AND(CW17="",AND(CX17:DI17=""))</formula>
    </cfRule>
  </conditionalFormatting>
  <conditionalFormatting sqref="DA17">
    <cfRule type="expression" dxfId="9383" priority="10009">
      <formula>FM17&lt;&gt;""</formula>
    </cfRule>
    <cfRule type="expression" dxfId="9382" priority="10190">
      <formula>AND(DB17&lt;&gt;"",DA17="")</formula>
    </cfRule>
    <cfRule type="expression" dxfId="9381" priority="10210">
      <formula>AND(CW17&lt;&gt;"",OR(CX17:DI17&lt;&gt;""))</formula>
    </cfRule>
    <cfRule type="expression" dxfId="9380" priority="10211">
      <formula>AND(CW17="",AND(CX17:DI17=""))</formula>
    </cfRule>
  </conditionalFormatting>
  <conditionalFormatting sqref="DB17">
    <cfRule type="expression" dxfId="9379" priority="10008">
      <formula>FM17&lt;&gt;""</formula>
    </cfRule>
    <cfRule type="expression" dxfId="9378" priority="10191">
      <formula>AND(DA17&lt;&gt;"",DB17="")</formula>
    </cfRule>
    <cfRule type="expression" dxfId="9377" priority="10208">
      <formula>AND(CW17&lt;&gt;"",OR(CX17:DI17&lt;&gt;""))</formula>
    </cfRule>
    <cfRule type="expression" dxfId="9376" priority="10209">
      <formula>AND(CW17="",AND(CX17:DI17=""))</formula>
    </cfRule>
  </conditionalFormatting>
  <conditionalFormatting sqref="DC17">
    <cfRule type="expression" dxfId="9375" priority="10007">
      <formula>FM17&lt;&gt;""</formula>
    </cfRule>
    <cfRule type="expression" dxfId="9374" priority="10206">
      <formula>AND(CW17&lt;&gt;"",OR(CX17:DI17&lt;&gt;""))</formula>
    </cfRule>
    <cfRule type="expression" dxfId="9373" priority="10207">
      <formula>AND(CW17="",AND(CX17:DI17=""))</formula>
    </cfRule>
  </conditionalFormatting>
  <conditionalFormatting sqref="DD17">
    <cfRule type="expression" dxfId="9372" priority="10006">
      <formula>FM17&lt;&gt;""</formula>
    </cfRule>
    <cfRule type="expression" dxfId="9371" priority="10204">
      <formula>AND(CW17&lt;&gt;"",OR(CX17:DI17&lt;&gt;""))</formula>
    </cfRule>
    <cfRule type="expression" dxfId="9370" priority="10205">
      <formula>AND(CW17="",AND(CX17:DI17=""))</formula>
    </cfRule>
  </conditionalFormatting>
  <conditionalFormatting sqref="DE17">
    <cfRule type="expression" dxfId="9369" priority="10005">
      <formula>FM17&lt;&gt;""</formula>
    </cfRule>
    <cfRule type="expression" dxfId="9368" priority="10202">
      <formula>AND(CW17&lt;&gt;"",OR(CX17:DI17&lt;&gt;""))</formula>
    </cfRule>
    <cfRule type="expression" dxfId="9367" priority="10203">
      <formula>AND(CW17="",AND(CX17:DI17=""))</formula>
    </cfRule>
  </conditionalFormatting>
  <conditionalFormatting sqref="DF17">
    <cfRule type="expression" dxfId="9366" priority="10004">
      <formula>FM17&lt;&gt;""</formula>
    </cfRule>
    <cfRule type="expression" dxfId="9365" priority="10186">
      <formula>AND(DG17&lt;&gt;"",DF17="")</formula>
    </cfRule>
    <cfRule type="expression" dxfId="9364" priority="10200">
      <formula>AND(CW17&lt;&gt;"",OR(CX17:DI17&lt;&gt;""))</formula>
    </cfRule>
    <cfRule type="expression" dxfId="9363" priority="10201">
      <formula>AND(CW17="",AND(CX17:DI17=""))</formula>
    </cfRule>
  </conditionalFormatting>
  <conditionalFormatting sqref="DG17">
    <cfRule type="expression" dxfId="9362" priority="10003">
      <formula>FM17&lt;&gt;""</formula>
    </cfRule>
    <cfRule type="expression" dxfId="9361" priority="10187">
      <formula>AND(DF17&lt;&gt;"",DG17="")</formula>
    </cfRule>
    <cfRule type="expression" dxfId="9360" priority="10198">
      <formula>AND(CW17&lt;&gt;"",OR(CX17:DI17&lt;&gt;""))</formula>
    </cfRule>
    <cfRule type="expression" dxfId="9359" priority="10199">
      <formula>AND(CW17="",AND(CX17:DI17=""))</formula>
    </cfRule>
  </conditionalFormatting>
  <conditionalFormatting sqref="DH17">
    <cfRule type="expression" dxfId="9358" priority="10002">
      <formula>FM17&lt;&gt;""</formula>
    </cfRule>
    <cfRule type="expression" dxfId="9357" priority="10196">
      <formula>AND(CW17&lt;&gt;"",OR(CX17:DI17&lt;&gt;""))</formula>
    </cfRule>
    <cfRule type="expression" dxfId="9356" priority="10197">
      <formula>AND(CW17="",AND(CX17:DI17=""))</formula>
    </cfRule>
  </conditionalFormatting>
  <conditionalFormatting sqref="DI17">
    <cfRule type="expression" dxfId="9355" priority="10001">
      <formula>FM17&lt;&gt;""</formula>
    </cfRule>
    <cfRule type="expression" dxfId="9354" priority="10194">
      <formula>AND(CW17&lt;&gt;"",OR(CX17:DI17&lt;&gt;""))</formula>
    </cfRule>
    <cfRule type="expression" dxfId="9353" priority="10195">
      <formula>AND(CW17="",AND(CX17:DI17=""))</formula>
    </cfRule>
  </conditionalFormatting>
  <conditionalFormatting sqref="DJ17">
    <cfRule type="expression" dxfId="9352" priority="10000">
      <formula>FM17&lt;&gt;""</formula>
    </cfRule>
    <cfRule type="expression" dxfId="9351" priority="10189">
      <formula>DJ17=""</formula>
    </cfRule>
  </conditionalFormatting>
  <conditionalFormatting sqref="DK17">
    <cfRule type="expression" dxfId="9350" priority="9999">
      <formula>FM17&lt;&gt;""</formula>
    </cfRule>
    <cfRule type="expression" dxfId="9349" priority="10188">
      <formula>AND(DJ17&lt;&gt;"自立",DK17="")</formula>
    </cfRule>
  </conditionalFormatting>
  <conditionalFormatting sqref="DL17">
    <cfRule type="expression" dxfId="9348" priority="9998">
      <formula>FM17&lt;&gt;""</formula>
    </cfRule>
    <cfRule type="expression" dxfId="9347" priority="10185">
      <formula>DL17=""</formula>
    </cfRule>
  </conditionalFormatting>
  <conditionalFormatting sqref="DM17">
    <cfRule type="expression" dxfId="9346" priority="10183">
      <formula>AND(DL17&lt;&gt;"アレルギー食",DM17&lt;&gt;"")</formula>
    </cfRule>
    <cfRule type="expression" dxfId="9345" priority="10184">
      <formula>AND(DL17="アレルギー食",DM17="")</formula>
    </cfRule>
  </conditionalFormatting>
  <conditionalFormatting sqref="DN17">
    <cfRule type="expression" dxfId="9344" priority="9997">
      <formula>FM17&lt;&gt;""</formula>
    </cfRule>
    <cfRule type="expression" dxfId="9343" priority="10182">
      <formula>DN17=""</formula>
    </cfRule>
  </conditionalFormatting>
  <conditionalFormatting sqref="DO17">
    <cfRule type="expression" dxfId="9342" priority="9996">
      <formula>FM17&lt;&gt;""</formula>
    </cfRule>
    <cfRule type="expression" dxfId="9341" priority="10176">
      <formula>AND(DO17&lt;&gt;"",DN17="")</formula>
    </cfRule>
    <cfRule type="expression" dxfId="9340" priority="10180">
      <formula>AND(DN17&lt;&gt;"自立",DO17="")</formula>
    </cfRule>
    <cfRule type="expression" dxfId="9339" priority="10181">
      <formula>AND(DN17="自立",DO17&lt;&gt;"")</formula>
    </cfRule>
  </conditionalFormatting>
  <conditionalFormatting sqref="DP17">
    <cfRule type="expression" dxfId="9338" priority="9995">
      <formula>FM17&lt;&gt;""</formula>
    </cfRule>
    <cfRule type="expression" dxfId="9337" priority="10179">
      <formula>DP17=""</formula>
    </cfRule>
  </conditionalFormatting>
  <conditionalFormatting sqref="DQ17">
    <cfRule type="expression" dxfId="9336" priority="9994">
      <formula>FM17&lt;&gt;""</formula>
    </cfRule>
    <cfRule type="expression" dxfId="9335" priority="10175">
      <formula>AND(DQ17&lt;&gt;"",DP17="")</formula>
    </cfRule>
    <cfRule type="expression" dxfId="9334" priority="10177">
      <formula>AND(DP17&lt;&gt;"自立",DQ17="")</formula>
    </cfRule>
    <cfRule type="expression" dxfId="9333" priority="10178">
      <formula>AND(DP17="自立",DQ17&lt;&gt;"")</formula>
    </cfRule>
  </conditionalFormatting>
  <conditionalFormatting sqref="DR17">
    <cfRule type="expression" dxfId="9332" priority="9993">
      <formula>FM17&lt;&gt;""</formula>
    </cfRule>
    <cfRule type="expression" dxfId="9331" priority="10174">
      <formula>DR17=""</formula>
    </cfRule>
  </conditionalFormatting>
  <conditionalFormatting sqref="DS17">
    <cfRule type="expression" dxfId="9330" priority="9992">
      <formula>FM17&lt;&gt;""</formula>
    </cfRule>
    <cfRule type="expression" dxfId="9329" priority="10171">
      <formula>AND(DS17&lt;&gt;"",DR17="")</formula>
    </cfRule>
    <cfRule type="expression" dxfId="9328" priority="10172">
      <formula>AND(DR17&lt;&gt;"自立",DS17="")</formula>
    </cfRule>
    <cfRule type="expression" dxfId="9327" priority="10173">
      <formula>AND(DR17="自立",DS17&lt;&gt;"")</formula>
    </cfRule>
  </conditionalFormatting>
  <conditionalFormatting sqref="DT17">
    <cfRule type="expression" dxfId="9326" priority="9991">
      <formula>FM17&lt;&gt;""</formula>
    </cfRule>
    <cfRule type="expression" dxfId="9325" priority="10170">
      <formula>DT17=""</formula>
    </cfRule>
  </conditionalFormatting>
  <conditionalFormatting sqref="DV17">
    <cfRule type="expression" dxfId="9324" priority="9989">
      <formula>FM17&lt;&gt;""</formula>
    </cfRule>
    <cfRule type="expression" dxfId="9323" priority="10169">
      <formula>DV17=""</formula>
    </cfRule>
  </conditionalFormatting>
  <conditionalFormatting sqref="EA17">
    <cfRule type="expression" dxfId="9322" priority="9987">
      <formula>FM17&lt;&gt;""</formula>
    </cfRule>
    <cfRule type="expression" dxfId="9321" priority="10119">
      <formula>AND(EB17&lt;&gt;"",EA17&lt;&gt;"その他")</formula>
    </cfRule>
    <cfRule type="expression" dxfId="9320" priority="10168">
      <formula>EA17=""</formula>
    </cfRule>
  </conditionalFormatting>
  <conditionalFormatting sqref="EB17">
    <cfRule type="expression" dxfId="9319" priority="10166">
      <formula>AND(EA17&lt;&gt;"その他",EB17&lt;&gt;"")</formula>
    </cfRule>
    <cfRule type="expression" dxfId="9318" priority="10167">
      <formula>AND(EA17="その他",EB17="")</formula>
    </cfRule>
  </conditionalFormatting>
  <conditionalFormatting sqref="EC17">
    <cfRule type="expression" dxfId="9317" priority="9986">
      <formula>FM17&lt;&gt;""</formula>
    </cfRule>
    <cfRule type="expression" dxfId="9316" priority="10165">
      <formula>AND(EC17:EI17="")</formula>
    </cfRule>
  </conditionalFormatting>
  <conditionalFormatting sqref="ED17">
    <cfRule type="expression" dxfId="9315" priority="9985">
      <formula>FM17&lt;&gt;""</formula>
    </cfRule>
    <cfRule type="expression" dxfId="9314" priority="10164">
      <formula>AND(EC17:EI17="")</formula>
    </cfRule>
  </conditionalFormatting>
  <conditionalFormatting sqref="EE17">
    <cfRule type="expression" dxfId="9313" priority="9984">
      <formula>FM17&lt;&gt;""</formula>
    </cfRule>
    <cfRule type="expression" dxfId="9312" priority="10163">
      <formula>AND(EC17:EI17="")</formula>
    </cfRule>
  </conditionalFormatting>
  <conditionalFormatting sqref="EF17">
    <cfRule type="expression" dxfId="9311" priority="9983">
      <formula>FM17&lt;&gt;""</formula>
    </cfRule>
    <cfRule type="expression" dxfId="9310" priority="10162">
      <formula>AND(EC17:EI17="")</formula>
    </cfRule>
  </conditionalFormatting>
  <conditionalFormatting sqref="EG17">
    <cfRule type="expression" dxfId="9309" priority="9982">
      <formula>FM17&lt;&gt;""</formula>
    </cfRule>
    <cfRule type="expression" dxfId="9308" priority="10161">
      <formula>AND(EC17:EI17="")</formula>
    </cfRule>
  </conditionalFormatting>
  <conditionalFormatting sqref="EH17">
    <cfRule type="expression" dxfId="9307" priority="9981">
      <formula>FM17&lt;&gt;""</formula>
    </cfRule>
    <cfRule type="expression" dxfId="9306" priority="10160">
      <formula>AND(EC17:EI17="")</formula>
    </cfRule>
  </conditionalFormatting>
  <conditionalFormatting sqref="EI17">
    <cfRule type="expression" dxfId="9305" priority="9980">
      <formula>FM17&lt;&gt;""</formula>
    </cfRule>
    <cfRule type="expression" dxfId="9304" priority="10159">
      <formula>AND(EC17:EI17="")</formula>
    </cfRule>
  </conditionalFormatting>
  <conditionalFormatting sqref="EL17">
    <cfRule type="expression" dxfId="9303" priority="9979">
      <formula>FM17&lt;&gt;""</formula>
    </cfRule>
    <cfRule type="expression" dxfId="9302" priority="10157">
      <formula>AND(EK17&lt;&gt;"",EL17&lt;&gt;"")</formula>
    </cfRule>
    <cfRule type="expression" dxfId="9301" priority="10158">
      <formula>AND(EK17="",EL17="")</formula>
    </cfRule>
  </conditionalFormatting>
  <conditionalFormatting sqref="EM17">
    <cfRule type="expression" dxfId="9300" priority="9978">
      <formula>FM17&lt;&gt;""</formula>
    </cfRule>
    <cfRule type="expression" dxfId="9299" priority="10155">
      <formula>AND(EK17&lt;&gt;"",EM17&lt;&gt;"")</formula>
    </cfRule>
    <cfRule type="expression" dxfId="9298" priority="10156">
      <formula>AND(EK17="",EM17="")</formula>
    </cfRule>
  </conditionalFormatting>
  <conditionalFormatting sqref="EN17">
    <cfRule type="expression" dxfId="9297" priority="9977">
      <formula>FM17&lt;&gt;""</formula>
    </cfRule>
    <cfRule type="expression" dxfId="9296" priority="10153">
      <formula>AND(EK17&lt;&gt;"",EN17&lt;&gt;"")</formula>
    </cfRule>
    <cfRule type="expression" dxfId="9295" priority="10154">
      <formula>AND(EK17="",EN17="")</formula>
    </cfRule>
  </conditionalFormatting>
  <conditionalFormatting sqref="EP17">
    <cfRule type="expression" dxfId="9294" priority="10147">
      <formula>AND(EK17&lt;&gt;"",EP17&lt;&gt;"")</formula>
    </cfRule>
    <cfRule type="expression" dxfId="9293" priority="10151">
      <formula>AND(EP17&lt;&gt;"",EO17="")</formula>
    </cfRule>
    <cfRule type="expression" dxfId="9292" priority="10152">
      <formula>AND(EO17&lt;&gt;"",EP17="")</formula>
    </cfRule>
  </conditionalFormatting>
  <conditionalFormatting sqref="EQ17">
    <cfRule type="expression" dxfId="9291" priority="10146">
      <formula>AND(EK17&lt;&gt;"",EQ17&lt;&gt;"")</formula>
    </cfRule>
    <cfRule type="expression" dxfId="9290" priority="10149">
      <formula>AND(EQ17&lt;&gt;"",EO17="")</formula>
    </cfRule>
    <cfRule type="expression" dxfId="9289" priority="10150">
      <formula>AND(EO17&lt;&gt;"",EQ17="")</formula>
    </cfRule>
  </conditionalFormatting>
  <conditionalFormatting sqref="EO17">
    <cfRule type="expression" dxfId="9288" priority="10148">
      <formula>AND(EK17&lt;&gt;"",EO17&lt;&gt;"")</formula>
    </cfRule>
  </conditionalFormatting>
  <conditionalFormatting sqref="ES17">
    <cfRule type="expression" dxfId="9287" priority="9976">
      <formula>FM17&lt;&gt;""</formula>
    </cfRule>
    <cfRule type="expression" dxfId="9286" priority="10144">
      <formula>AND(ER17&lt;&gt;"",ES17&lt;&gt;"")</formula>
    </cfRule>
    <cfRule type="expression" dxfId="9285" priority="10145">
      <formula>AND(ER17="",ES17="")</formula>
    </cfRule>
  </conditionalFormatting>
  <conditionalFormatting sqref="ET17">
    <cfRule type="expression" dxfId="9284" priority="9975">
      <formula>FM17&lt;&gt;""</formula>
    </cfRule>
    <cfRule type="expression" dxfId="9283" priority="10142">
      <formula>AND(ER17&lt;&gt;"",ET17&lt;&gt;"")</formula>
    </cfRule>
    <cfRule type="expression" dxfId="9282" priority="10143">
      <formula>AND(ER17="",ET17="")</formula>
    </cfRule>
  </conditionalFormatting>
  <conditionalFormatting sqref="EU17">
    <cfRule type="expression" dxfId="9281" priority="9974">
      <formula>FM17&lt;&gt;""</formula>
    </cfRule>
    <cfRule type="expression" dxfId="9280" priority="10140">
      <formula>AND(ER17&lt;&gt;"",EU17&lt;&gt;"")</formula>
    </cfRule>
    <cfRule type="expression" dxfId="9279" priority="10141">
      <formula>AND(ER17="",EU17="")</formula>
    </cfRule>
  </conditionalFormatting>
  <conditionalFormatting sqref="EW17">
    <cfRule type="expression" dxfId="9278" priority="10134">
      <formula>AND(ER17&lt;&gt;"",EW17&lt;&gt;"")</formula>
    </cfRule>
    <cfRule type="expression" dxfId="9277" priority="10138">
      <formula>AND(EW17&lt;&gt;"",EV17="")</formula>
    </cfRule>
    <cfRule type="expression" dxfId="9276" priority="10139">
      <formula>AND(EV17&lt;&gt;"",EW17="")</formula>
    </cfRule>
  </conditionalFormatting>
  <conditionalFormatting sqref="EX17">
    <cfRule type="expression" dxfId="9275" priority="10133">
      <formula>AND(ER17&lt;&gt;"",EX17&lt;&gt;"")</formula>
    </cfRule>
    <cfRule type="expression" dxfId="9274" priority="10136">
      <formula>AND(EX17&lt;&gt;"",EV17="")</formula>
    </cfRule>
    <cfRule type="expression" dxfId="9273" priority="10137">
      <formula>AND(EV17&lt;&gt;"",EX17="")</formula>
    </cfRule>
  </conditionalFormatting>
  <conditionalFormatting sqref="EV17">
    <cfRule type="expression" dxfId="9272" priority="10135">
      <formula>AND(ER17&lt;&gt;"",EV17&lt;&gt;"")</formula>
    </cfRule>
  </conditionalFormatting>
  <conditionalFormatting sqref="ER17">
    <cfRule type="expression" dxfId="9271" priority="10132">
      <formula>AND(ER17&lt;&gt;"",OR(ES17:EX17&lt;&gt;""))</formula>
    </cfRule>
  </conditionalFormatting>
  <conditionalFormatting sqref="EK17">
    <cfRule type="expression" dxfId="9270" priority="10131">
      <formula>AND(EK17&lt;&gt;"",OR(EL17:EQ17&lt;&gt;""))</formula>
    </cfRule>
  </conditionalFormatting>
  <conditionalFormatting sqref="EY17">
    <cfRule type="expression" dxfId="9269" priority="9973">
      <formula>FM17&lt;&gt;""</formula>
    </cfRule>
    <cfRule type="expression" dxfId="9268" priority="10130">
      <formula>AND(EY17:FD17="")</formula>
    </cfRule>
  </conditionalFormatting>
  <conditionalFormatting sqref="EZ17">
    <cfRule type="expression" dxfId="9267" priority="9972">
      <formula>FM17&lt;&gt;""</formula>
    </cfRule>
    <cfRule type="expression" dxfId="9266" priority="10129">
      <formula>AND(EY17:FD17="")</formula>
    </cfRule>
  </conditionalFormatting>
  <conditionalFormatting sqref="FA17">
    <cfRule type="expression" dxfId="9265" priority="9971">
      <formula>FM17&lt;&gt;""</formula>
    </cfRule>
    <cfRule type="expression" dxfId="9264" priority="10128">
      <formula>AND(EY17:FD17="")</formula>
    </cfRule>
  </conditionalFormatting>
  <conditionalFormatting sqref="FB17">
    <cfRule type="expression" dxfId="9263" priority="9970">
      <formula>FM17&lt;&gt;""</formula>
    </cfRule>
    <cfRule type="expression" dxfId="9262" priority="10127">
      <formula>AND(EY17:FD17="")</formula>
    </cfRule>
  </conditionalFormatting>
  <conditionalFormatting sqref="FD17">
    <cfRule type="expression" dxfId="9261" priority="9968">
      <formula>FM17&lt;&gt;""</formula>
    </cfRule>
    <cfRule type="expression" dxfId="9260" priority="10126">
      <formula>AND(EY17:FD17="")</formula>
    </cfRule>
  </conditionalFormatting>
  <conditionalFormatting sqref="FC17">
    <cfRule type="expression" dxfId="9259" priority="9969">
      <formula>FM17&lt;&gt;""</formula>
    </cfRule>
    <cfRule type="expression" dxfId="9258" priority="10125">
      <formula>AND(EY17:FD17="")</formula>
    </cfRule>
  </conditionalFormatting>
  <conditionalFormatting sqref="FE17">
    <cfRule type="expression" dxfId="9257" priority="9967">
      <formula>FM17&lt;&gt;""</formula>
    </cfRule>
    <cfRule type="expression" dxfId="9256" priority="10124">
      <formula>FE17=""</formula>
    </cfRule>
  </conditionalFormatting>
  <conditionalFormatting sqref="FF17">
    <cfRule type="expression" dxfId="9255" priority="10122">
      <formula>AND(FE17&lt;&gt;"2人以上の体制",FF17&lt;&gt;"")</formula>
    </cfRule>
    <cfRule type="expression" dxfId="9254" priority="10123">
      <formula>AND(FE17="2人以上の体制",FF17="")</formula>
    </cfRule>
  </conditionalFormatting>
  <conditionalFormatting sqref="FG17">
    <cfRule type="expression" dxfId="9253" priority="9966">
      <formula>FM17&lt;&gt;""</formula>
    </cfRule>
    <cfRule type="expression" dxfId="9252" priority="10121">
      <formula>FG17=""</formula>
    </cfRule>
  </conditionalFormatting>
  <conditionalFormatting sqref="FH17">
    <cfRule type="expression" dxfId="9251" priority="9965">
      <formula>FM17&lt;&gt;""</formula>
    </cfRule>
    <cfRule type="expression" dxfId="9250" priority="10120">
      <formula>FH17=""</formula>
    </cfRule>
  </conditionalFormatting>
  <conditionalFormatting sqref="BO17">
    <cfRule type="expression" dxfId="9249" priority="10039">
      <formula>FM17&lt;&gt;""</formula>
    </cfRule>
    <cfRule type="expression" dxfId="9248" priority="10118">
      <formula>BO17=""</formula>
    </cfRule>
  </conditionalFormatting>
  <conditionalFormatting sqref="BP17">
    <cfRule type="expression" dxfId="9247" priority="10038">
      <formula>FM17&lt;&gt;""</formula>
    </cfRule>
    <cfRule type="expression" dxfId="9246" priority="10117">
      <formula>BP17=""</formula>
    </cfRule>
  </conditionalFormatting>
  <conditionalFormatting sqref="BQ17">
    <cfRule type="expression" dxfId="9245" priority="10037">
      <formula>FM17&lt;&gt;""</formula>
    </cfRule>
    <cfRule type="expression" dxfId="9244" priority="10116">
      <formula>BQ17=""</formula>
    </cfRule>
  </conditionalFormatting>
  <conditionalFormatting sqref="BR17">
    <cfRule type="expression" dxfId="9243" priority="10036">
      <formula>FM17&lt;&gt;""</formula>
    </cfRule>
    <cfRule type="expression" dxfId="9242" priority="10105">
      <formula>AND(BR17:BS17="")</formula>
    </cfRule>
  </conditionalFormatting>
  <conditionalFormatting sqref="BS17">
    <cfRule type="expression" dxfId="9241" priority="10035">
      <formula>FM17&lt;&gt;""</formula>
    </cfRule>
    <cfRule type="expression" dxfId="9240" priority="10115">
      <formula>AND(BR17:BS17="")</formula>
    </cfRule>
  </conditionalFormatting>
  <conditionalFormatting sqref="BU17">
    <cfRule type="expression" dxfId="9239" priority="10110">
      <formula>AND(BT17="",BU17&lt;&gt;"")</formula>
    </cfRule>
    <cfRule type="expression" dxfId="9238" priority="10114">
      <formula>AND(BT17&lt;&gt;"",BU17="")</formula>
    </cfRule>
  </conditionalFormatting>
  <conditionalFormatting sqref="BV17">
    <cfRule type="expression" dxfId="9237" priority="10109">
      <formula>AND(BT17="",BV17&lt;&gt;"")</formula>
    </cfRule>
    <cfRule type="expression" dxfId="9236" priority="10113">
      <formula>AND(BT17&lt;&gt;"",BV17="")</formula>
    </cfRule>
  </conditionalFormatting>
  <conditionalFormatting sqref="BW17">
    <cfRule type="expression" dxfId="9235" priority="10108">
      <formula>AND(BT17="",BW17&lt;&gt;"")</formula>
    </cfRule>
    <cfRule type="expression" dxfId="9234" priority="10112">
      <formula>AND(BT17&lt;&gt;"",AND(BW17:BX17=""))</formula>
    </cfRule>
  </conditionalFormatting>
  <conditionalFormatting sqref="BX17">
    <cfRule type="expression" dxfId="9233" priority="10107">
      <formula>AND(BT17="",BX17&lt;&gt;"")</formula>
    </cfRule>
    <cfRule type="expression" dxfId="9232" priority="10111">
      <formula>AND(BT17&lt;&gt;"",AND(BW17:BX17=""))</formula>
    </cfRule>
  </conditionalFormatting>
  <conditionalFormatting sqref="BT17">
    <cfRule type="expression" dxfId="9231" priority="10106">
      <formula>AND(BT17="",OR(BU17:BX17&lt;&gt;""))</formula>
    </cfRule>
  </conditionalFormatting>
  <conditionalFormatting sqref="BY17">
    <cfRule type="expression" dxfId="9230" priority="10034">
      <formula>FM17&lt;&gt;""</formula>
    </cfRule>
    <cfRule type="expression" dxfId="9229" priority="10104">
      <formula>BY17=""</formula>
    </cfRule>
  </conditionalFormatting>
  <conditionalFormatting sqref="BZ17">
    <cfRule type="expression" dxfId="9228" priority="10033">
      <formula>FM17&lt;&gt;""</formula>
    </cfRule>
    <cfRule type="expression" dxfId="9227" priority="10103">
      <formula>BZ17=""</formula>
    </cfRule>
  </conditionalFormatting>
  <conditionalFormatting sqref="CC17">
    <cfRule type="expression" dxfId="9226" priority="10032">
      <formula>FM17&lt;&gt;""</formula>
    </cfRule>
    <cfRule type="expression" dxfId="9225" priority="10102">
      <formula>CC17=""</formula>
    </cfRule>
  </conditionalFormatting>
  <conditionalFormatting sqref="CD17">
    <cfRule type="expression" dxfId="9224" priority="10031">
      <formula>FM17&lt;&gt;""</formula>
    </cfRule>
    <cfRule type="expression" dxfId="9223" priority="10101">
      <formula>CD17=""</formula>
    </cfRule>
  </conditionalFormatting>
  <conditionalFormatting sqref="CE17">
    <cfRule type="expression" dxfId="9222" priority="10030">
      <formula>FM17&lt;&gt;""</formula>
    </cfRule>
    <cfRule type="expression" dxfId="9221" priority="10100">
      <formula>CE17=""</formula>
    </cfRule>
  </conditionalFormatting>
  <conditionalFormatting sqref="FK17">
    <cfRule type="expression" dxfId="9220" priority="10099">
      <formula>FK17=""</formula>
    </cfRule>
  </conditionalFormatting>
  <conditionalFormatting sqref="H17">
    <cfRule type="expression" dxfId="9219" priority="10080">
      <formula>FM17&lt;&gt;""</formula>
    </cfRule>
    <cfRule type="expression" dxfId="9218" priority="10096">
      <formula>H17=""</formula>
    </cfRule>
  </conditionalFormatting>
  <conditionalFormatting sqref="B17">
    <cfRule type="expression" dxfId="9217" priority="9964">
      <formula>FM17&lt;&gt;""</formula>
    </cfRule>
    <cfRule type="expression" dxfId="9216" priority="10095">
      <formula>B17=""</formula>
    </cfRule>
  </conditionalFormatting>
  <conditionalFormatting sqref="CF17">
    <cfRule type="expression" dxfId="9215" priority="10029">
      <formula>FM17&lt;&gt;""</formula>
    </cfRule>
    <cfRule type="expression" dxfId="9214" priority="10094">
      <formula>CF17=""</formula>
    </cfRule>
  </conditionalFormatting>
  <conditionalFormatting sqref="EJ17">
    <cfRule type="expression" dxfId="9213" priority="10093">
      <formula>AND(OR(EC17:EH17&lt;&gt;""),EJ17="")</formula>
    </cfRule>
  </conditionalFormatting>
  <conditionalFormatting sqref="BE17">
    <cfRule type="expression" dxfId="9212" priority="10040">
      <formula>FM17&lt;&gt;""</formula>
    </cfRule>
    <cfRule type="expression" dxfId="9211" priority="10092">
      <formula>BE17=""</formula>
    </cfRule>
  </conditionalFormatting>
  <conditionalFormatting sqref="BF17">
    <cfRule type="expression" dxfId="9210" priority="10091">
      <formula>AND(BE17="同居",AND(BF17="",BG17=""))</formula>
    </cfRule>
  </conditionalFormatting>
  <conditionalFormatting sqref="CB17">
    <cfRule type="expression" dxfId="9209" priority="10090">
      <formula>AND(CA17&lt;&gt;"",CB17="")</formula>
    </cfRule>
  </conditionalFormatting>
  <conditionalFormatting sqref="CA17">
    <cfRule type="expression" dxfId="9208" priority="10089">
      <formula>AND(CA17="",CB17&lt;&gt;"")</formula>
    </cfRule>
  </conditionalFormatting>
  <conditionalFormatting sqref="DU17">
    <cfRule type="expression" dxfId="9207" priority="9990">
      <formula>FM17&lt;&gt;""</formula>
    </cfRule>
    <cfRule type="expression" dxfId="9206" priority="10086">
      <formula>AND(DU17&lt;&gt;"",DT17="")</formula>
    </cfRule>
    <cfRule type="expression" dxfId="9205" priority="10087">
      <formula>AND(DT17&lt;&gt;"自立",DU17="")</formula>
    </cfRule>
    <cfRule type="expression" dxfId="9204" priority="10088">
      <formula>AND(DT17="自立",DU17&lt;&gt;"")</formula>
    </cfRule>
  </conditionalFormatting>
  <conditionalFormatting sqref="DW17">
    <cfRule type="expression" dxfId="9203" priority="9988">
      <formula>FM17&lt;&gt;""</formula>
    </cfRule>
    <cfRule type="expression" dxfId="9202" priority="10083">
      <formula>AND(DW17&lt;&gt;"",DV17="")</formula>
    </cfRule>
    <cfRule type="expression" dxfId="9201" priority="10084">
      <formula>AND(DV17="自立",DW17&lt;&gt;"")</formula>
    </cfRule>
    <cfRule type="expression" dxfId="9200" priority="10085">
      <formula>AND(DV17&lt;&gt;"自立",DW17="")</formula>
    </cfRule>
  </conditionalFormatting>
  <conditionalFormatting sqref="I17:J17">
    <cfRule type="expression" dxfId="9199" priority="10082">
      <formula>I17=""</formula>
    </cfRule>
  </conditionalFormatting>
  <conditionalFormatting sqref="P17">
    <cfRule type="expression" dxfId="9198" priority="10076">
      <formula>FM17&lt;&gt;""</formula>
    </cfRule>
    <cfRule type="expression" dxfId="9197" priority="10081">
      <formula>P17=""</formula>
    </cfRule>
  </conditionalFormatting>
  <conditionalFormatting sqref="FN17">
    <cfRule type="expression" dxfId="9196" priority="9959">
      <formula>AND(FN17="",AND(Q17:FJ17=""))</formula>
    </cfRule>
    <cfRule type="expression" dxfId="9195" priority="9960">
      <formula>AND(FN17&lt;&gt;"",OR(Q17:FJ17&lt;&gt;""))</formula>
    </cfRule>
  </conditionalFormatting>
  <conditionalFormatting sqref="FM17">
    <cfRule type="expression" dxfId="9194" priority="9961">
      <formula>AND(FM17="",AND(Q17:FJ17=""))</formula>
    </cfRule>
    <cfRule type="expression" dxfId="9193" priority="9963">
      <formula>AND(FM17&lt;&gt;"",OR(Q17:FJ17&lt;&gt;""))</formula>
    </cfRule>
  </conditionalFormatting>
  <conditionalFormatting sqref="FL17">
    <cfRule type="expression" dxfId="9192" priority="9962">
      <formula>FL17=""</formula>
    </cfRule>
  </conditionalFormatting>
  <conditionalFormatting sqref="C18">
    <cfRule type="expression" dxfId="9191" priority="9958">
      <formula>C18=""</formula>
    </cfRule>
  </conditionalFormatting>
  <conditionalFormatting sqref="D18">
    <cfRule type="expression" dxfId="9190" priority="9957">
      <formula>D18=""</formula>
    </cfRule>
  </conditionalFormatting>
  <conditionalFormatting sqref="E18">
    <cfRule type="expression" dxfId="9189" priority="9956">
      <formula>E18=""</formula>
    </cfRule>
  </conditionalFormatting>
  <conditionalFormatting sqref="G18">
    <cfRule type="expression" dxfId="9188" priority="9955">
      <formula>G18=""</formula>
    </cfRule>
  </conditionalFormatting>
  <conditionalFormatting sqref="K18">
    <cfRule type="expression" dxfId="9187" priority="9696">
      <formula>FM18&lt;&gt;""</formula>
    </cfRule>
    <cfRule type="expression" dxfId="9186" priority="9954">
      <formula>AND(K18="",L18="")</formula>
    </cfRule>
  </conditionalFormatting>
  <conditionalFormatting sqref="L18">
    <cfRule type="expression" dxfId="9185" priority="9695">
      <formula>FM18&lt;&gt;""</formula>
    </cfRule>
    <cfRule type="expression" dxfId="9184" priority="9953">
      <formula>AND(K18="",L18="")</formula>
    </cfRule>
  </conditionalFormatting>
  <conditionalFormatting sqref="O18">
    <cfRule type="expression" dxfId="9183" priority="9694">
      <formula>FM18&lt;&gt;""</formula>
    </cfRule>
    <cfRule type="expression" dxfId="9182" priority="9952">
      <formula>O18=""</formula>
    </cfRule>
  </conditionalFormatting>
  <conditionalFormatting sqref="Q18">
    <cfRule type="expression" dxfId="9181" priority="9692">
      <formula>FM18&lt;&gt;""</formula>
    </cfRule>
    <cfRule type="expression" dxfId="9180" priority="9950">
      <formula>AND(Q18&lt;&gt;"",OR(R18:AD18&lt;&gt;""))</formula>
    </cfRule>
    <cfRule type="expression" dxfId="9179" priority="9951">
      <formula>AND(Q18="",AND(R18:AD18=""))</formula>
    </cfRule>
  </conditionalFormatting>
  <conditionalFormatting sqref="R18">
    <cfRule type="expression" dxfId="9178" priority="9691">
      <formula>FM18&lt;&gt;""</formula>
    </cfRule>
    <cfRule type="expression" dxfId="9177" priority="9948">
      <formula>AND(Q18&lt;&gt;"",OR(R18:AD18&lt;&gt;""))</formula>
    </cfRule>
    <cfRule type="expression" dxfId="9176" priority="9949">
      <formula>AND(Q18="",AND(R18:AD18=""))</formula>
    </cfRule>
  </conditionalFormatting>
  <conditionalFormatting sqref="S18">
    <cfRule type="expression" dxfId="9175" priority="9690">
      <formula>FM18&lt;&gt;""</formula>
    </cfRule>
    <cfRule type="expression" dxfId="9174" priority="9946">
      <formula>AND(Q18&lt;&gt;"",OR(R18:AD18&lt;&gt;""))</formula>
    </cfRule>
    <cfRule type="expression" dxfId="9173" priority="9947">
      <formula>AND(Q18="",AND(R18:AD18=""))</formula>
    </cfRule>
  </conditionalFormatting>
  <conditionalFormatting sqref="T18">
    <cfRule type="expression" dxfId="9172" priority="9689">
      <formula>FM18&lt;&gt;""</formula>
    </cfRule>
    <cfRule type="expression" dxfId="9171" priority="9934">
      <formula>AND(Q18&lt;&gt;"",OR(R18:AD18&lt;&gt;""))</formula>
    </cfRule>
    <cfRule type="expression" dxfId="9170" priority="9945">
      <formula>AND(Q18="",AND(R18:AD18=""))</formula>
    </cfRule>
  </conditionalFormatting>
  <conditionalFormatting sqref="U18">
    <cfRule type="expression" dxfId="9169" priority="9688">
      <formula>FM18&lt;&gt;""</formula>
    </cfRule>
    <cfRule type="expression" dxfId="9168" priority="9933">
      <formula>AND(Q18&lt;&gt;"",OR(R18:AD18&lt;&gt;""))</formula>
    </cfRule>
    <cfRule type="expression" dxfId="9167" priority="9944">
      <formula>AND(Q18="",AND(R18:AD18=""))</formula>
    </cfRule>
  </conditionalFormatting>
  <conditionalFormatting sqref="V18">
    <cfRule type="expression" dxfId="9166" priority="9687">
      <formula>FM18&lt;&gt;""</formula>
    </cfRule>
    <cfRule type="expression" dxfId="9165" priority="9932">
      <formula>AND(Q18&lt;&gt;"",OR(R18:AD18&lt;&gt;""))</formula>
    </cfRule>
    <cfRule type="expression" dxfId="9164" priority="9943">
      <formula>AND(Q18="",AND(R18:AD18=""))</formula>
    </cfRule>
  </conditionalFormatting>
  <conditionalFormatting sqref="W18">
    <cfRule type="expression" dxfId="9163" priority="9686">
      <formula>FM18&lt;&gt;""</formula>
    </cfRule>
    <cfRule type="expression" dxfId="9162" priority="9931">
      <formula>AND(Q18&lt;&gt;"",OR(R18:AD18&lt;&gt;""))</formula>
    </cfRule>
    <cfRule type="expression" dxfId="9161" priority="9942">
      <formula>AND(Q18="",AND(R18:AD18=""))</formula>
    </cfRule>
  </conditionalFormatting>
  <conditionalFormatting sqref="X18">
    <cfRule type="expression" dxfId="9160" priority="9685">
      <formula>FM18&lt;&gt;""</formula>
    </cfRule>
    <cfRule type="expression" dxfId="9159" priority="9930">
      <formula>AND(Q18&lt;&gt;"",OR(R18:AD18&lt;&gt;""))</formula>
    </cfRule>
    <cfRule type="expression" dxfId="9158" priority="9941">
      <formula>AND(Q18="",AND(R18:AD18=""))</formula>
    </cfRule>
  </conditionalFormatting>
  <conditionalFormatting sqref="Y18">
    <cfRule type="expression" dxfId="9157" priority="9684">
      <formula>FM18&lt;&gt;""</formula>
    </cfRule>
    <cfRule type="expression" dxfId="9156" priority="9929">
      <formula>AND(Q18&lt;&gt;"",OR(R18:AD18&lt;&gt;""))</formula>
    </cfRule>
    <cfRule type="expression" dxfId="9155" priority="9940">
      <formula>AND(Q18="",AND(R18:AD18=""))</formula>
    </cfRule>
  </conditionalFormatting>
  <conditionalFormatting sqref="Z18">
    <cfRule type="expression" dxfId="9154" priority="9683">
      <formula>FM18&lt;&gt;""</formula>
    </cfRule>
    <cfRule type="expression" dxfId="9153" priority="9928">
      <formula>AND(Q18&lt;&gt;"",OR(R18:AD18&lt;&gt;""))</formula>
    </cfRule>
    <cfRule type="expression" dxfId="9152" priority="9939">
      <formula>AND(Q18="",AND(R18:AD18=""))</formula>
    </cfRule>
  </conditionalFormatting>
  <conditionalFormatting sqref="AA18">
    <cfRule type="expression" dxfId="9151" priority="9682">
      <formula>FM18&lt;&gt;""</formula>
    </cfRule>
    <cfRule type="expression" dxfId="9150" priority="9927">
      <formula>AND(Q18&lt;&gt;"",OR(R18:AD18&lt;&gt;""))</formula>
    </cfRule>
    <cfRule type="expression" dxfId="9149" priority="9938">
      <formula>AND(Q18="",AND(R18:AD18=""))</formula>
    </cfRule>
  </conditionalFormatting>
  <conditionalFormatting sqref="AB18">
    <cfRule type="expression" dxfId="9148" priority="9681">
      <formula>FM18&lt;&gt;""</formula>
    </cfRule>
    <cfRule type="expression" dxfId="9147" priority="9926">
      <formula>AND(Q18&lt;&gt;"",OR(R18:AD18&lt;&gt;""))</formula>
    </cfRule>
    <cfRule type="expression" dxfId="9146" priority="9937">
      <formula>AND(Q18="",AND(R18:AD18=""))</formula>
    </cfRule>
  </conditionalFormatting>
  <conditionalFormatting sqref="AC18">
    <cfRule type="expression" dxfId="9145" priority="9680">
      <formula>FM18&lt;&gt;""</formula>
    </cfRule>
    <cfRule type="expression" dxfId="9144" priority="9925">
      <formula>AND(Q18&lt;&gt;"",OR(R18:AD18&lt;&gt;""))</formula>
    </cfRule>
    <cfRule type="expression" dxfId="9143" priority="9936">
      <formula>AND(Q18="",AND(R18:AD18=""))</formula>
    </cfRule>
  </conditionalFormatting>
  <conditionalFormatting sqref="AD18">
    <cfRule type="expression" dxfId="9142" priority="9679">
      <formula>FM18&lt;&gt;""</formula>
    </cfRule>
    <cfRule type="expression" dxfId="9141" priority="9924">
      <formula>AND(Q18&lt;&gt;"",OR(R18:AD18&lt;&gt;""))</formula>
    </cfRule>
    <cfRule type="expression" dxfId="9140" priority="9935">
      <formula>AND(Q18="",AND(R18:AD18=""))</formula>
    </cfRule>
  </conditionalFormatting>
  <conditionalFormatting sqref="AE18">
    <cfRule type="expression" dxfId="9139" priority="9678">
      <formula>FM18&lt;&gt;""</formula>
    </cfRule>
    <cfRule type="expression" dxfId="9138" priority="9921">
      <formula>AND(AE18="無",OR(AF18:AI18&lt;&gt;""))</formula>
    </cfRule>
    <cfRule type="expression" dxfId="9137" priority="9922">
      <formula>AND(AE18="有",AND(AF18:AI18=""))</formula>
    </cfRule>
    <cfRule type="expression" dxfId="9136" priority="9923">
      <formula>AE18=""</formula>
    </cfRule>
  </conditionalFormatting>
  <conditionalFormatting sqref="AF18">
    <cfRule type="expression" dxfId="9135" priority="9916">
      <formula>AND(AE18="無",OR(AF18:AI18&lt;&gt;""))</formula>
    </cfRule>
    <cfRule type="expression" dxfId="9134" priority="9920">
      <formula>AND(AE18="有",AND(AF18:AI18=""))</formula>
    </cfRule>
  </conditionalFormatting>
  <conditionalFormatting sqref="AG18">
    <cfRule type="expression" dxfId="9133" priority="9915">
      <formula>AND(AE18="無",OR(AF18:AI18&lt;&gt;""))</formula>
    </cfRule>
    <cfRule type="expression" dxfId="9132" priority="9919">
      <formula>AND(AE18="有",AND(AF18:AI18=""))</formula>
    </cfRule>
  </conditionalFormatting>
  <conditionalFormatting sqref="AH18">
    <cfRule type="expression" dxfId="9131" priority="9914">
      <formula>AND(AE18="無",OR(AF18:AI18&lt;&gt;""))</formula>
    </cfRule>
    <cfRule type="expression" dxfId="9130" priority="9918">
      <formula>AND(AE18="有",AND(AF18:AI18=""))</formula>
    </cfRule>
  </conditionalFormatting>
  <conditionalFormatting sqref="AI18">
    <cfRule type="expression" dxfId="9129" priority="9913">
      <formula>AND(AE18="無",OR(AF18:AI18&lt;&gt;""))</formula>
    </cfRule>
    <cfRule type="expression" dxfId="9128" priority="9917">
      <formula>AND(AE18="有",AND(AF18:AI18=""))</formula>
    </cfRule>
  </conditionalFormatting>
  <conditionalFormatting sqref="AJ18">
    <cfRule type="expression" dxfId="9127" priority="9677">
      <formula>FM18&lt;&gt;""</formula>
    </cfRule>
    <cfRule type="expression" dxfId="9126" priority="9912">
      <formula>AJ18=""</formula>
    </cfRule>
  </conditionalFormatting>
  <conditionalFormatting sqref="AK18">
    <cfRule type="expression" dxfId="9125" priority="9676">
      <formula>FM18&lt;&gt;""</formula>
    </cfRule>
    <cfRule type="expression" dxfId="9124" priority="9911">
      <formula>AK18=""</formula>
    </cfRule>
  </conditionalFormatting>
  <conditionalFormatting sqref="AL18">
    <cfRule type="expression" dxfId="9123" priority="9675">
      <formula>FM18&lt;&gt;""</formula>
    </cfRule>
    <cfRule type="expression" dxfId="9122" priority="9910">
      <formula>AL18=""</formula>
    </cfRule>
  </conditionalFormatting>
  <conditionalFormatting sqref="AM18">
    <cfRule type="expression" dxfId="9121" priority="9674">
      <formula>FM18&lt;&gt;""</formula>
    </cfRule>
    <cfRule type="expression" dxfId="9120" priority="9909">
      <formula>AM18=""</formula>
    </cfRule>
  </conditionalFormatting>
  <conditionalFormatting sqref="AN18">
    <cfRule type="expression" dxfId="9119" priority="9673">
      <formula>FM18&lt;&gt;""</formula>
    </cfRule>
    <cfRule type="expression" dxfId="9118" priority="9904">
      <formula>AND(AN18="なし",AO18&lt;&gt;"")</formula>
    </cfRule>
    <cfRule type="expression" dxfId="9117" priority="9905">
      <formula>AND(AN18="あり",AO18="")</formula>
    </cfRule>
    <cfRule type="expression" dxfId="9116" priority="9908">
      <formula>AN18=""</formula>
    </cfRule>
  </conditionalFormatting>
  <conditionalFormatting sqref="AO18">
    <cfRule type="expression" dxfId="9115" priority="9906">
      <formula>AND(AN18="なし",AO18&lt;&gt;"")</formula>
    </cfRule>
    <cfRule type="expression" dxfId="9114" priority="9907">
      <formula>AND(AN18="あり",AO18="")</formula>
    </cfRule>
  </conditionalFormatting>
  <conditionalFormatting sqref="AP18">
    <cfRule type="expression" dxfId="9113" priority="9672">
      <formula>FM18&lt;&gt;""</formula>
    </cfRule>
    <cfRule type="expression" dxfId="9112" priority="9902">
      <formula>AND(AP18&lt;&gt;"",OR(AQ18:BD18&lt;&gt;""))</formula>
    </cfRule>
    <cfRule type="expression" dxfId="9111" priority="9903">
      <formula>AND(AP18="",AND(AQ18:BD18=""))</formula>
    </cfRule>
  </conditionalFormatting>
  <conditionalFormatting sqref="AQ18">
    <cfRule type="expression" dxfId="9110" priority="9671">
      <formula>FM18&lt;&gt;""</formula>
    </cfRule>
    <cfRule type="expression" dxfId="9109" priority="9900">
      <formula>AND(AP18&lt;&gt;"",OR(AQ18:BD18&lt;&gt;""))</formula>
    </cfRule>
    <cfRule type="expression" dxfId="9108" priority="9901">
      <formula>AND(AP18="",AND(AQ18:BD18=""))</formula>
    </cfRule>
  </conditionalFormatting>
  <conditionalFormatting sqref="AR18">
    <cfRule type="expression" dxfId="9107" priority="9670">
      <formula>FM18&lt;&gt;""</formula>
    </cfRule>
    <cfRule type="expression" dxfId="9106" priority="9898">
      <formula>AND(AP18&lt;&gt;"",OR(AQ18:BD18&lt;&gt;""))</formula>
    </cfRule>
    <cfRule type="expression" dxfId="9105" priority="9899">
      <formula>AND(AP18="",AND(AQ18:BD18=""))</formula>
    </cfRule>
  </conditionalFormatting>
  <conditionalFormatting sqref="AS18">
    <cfRule type="expression" dxfId="9104" priority="9669">
      <formula>FM18&lt;&gt;""</formula>
    </cfRule>
    <cfRule type="expression" dxfId="9103" priority="9896">
      <formula>AND(AP18&lt;&gt;"",OR(AQ18:BD18&lt;&gt;""))</formula>
    </cfRule>
    <cfRule type="expression" dxfId="9102" priority="9897">
      <formula>AND(AP18="",AND(AQ18:BD18=""))</formula>
    </cfRule>
  </conditionalFormatting>
  <conditionalFormatting sqref="AT18">
    <cfRule type="expression" dxfId="9101" priority="9668">
      <formula>FM18&lt;&gt;""</formula>
    </cfRule>
    <cfRule type="expression" dxfId="9100" priority="9894">
      <formula>AND(AP18&lt;&gt;"",OR(AQ18:BD18&lt;&gt;""))</formula>
    </cfRule>
    <cfRule type="expression" dxfId="9099" priority="9895">
      <formula>AND(AP18="",AND(AQ18:BD18=""))</formula>
    </cfRule>
  </conditionalFormatting>
  <conditionalFormatting sqref="AU18">
    <cfRule type="expression" dxfId="9098" priority="9667">
      <formula>FM18&lt;&gt;""</formula>
    </cfRule>
    <cfRule type="expression" dxfId="9097" priority="9892">
      <formula>AND(AP18&lt;&gt;"",OR(AQ18:BD18&lt;&gt;""))</formula>
    </cfRule>
    <cfRule type="expression" dxfId="9096" priority="9893">
      <formula>AND(AP18="",AND(AQ18:BD18=""))</formula>
    </cfRule>
  </conditionalFormatting>
  <conditionalFormatting sqref="AV18">
    <cfRule type="expression" dxfId="9095" priority="9666">
      <formula>FM18&lt;&gt;""</formula>
    </cfRule>
    <cfRule type="expression" dxfId="9094" priority="9890">
      <formula>AND(AP18&lt;&gt;"",OR(AQ18:BD18&lt;&gt;""))</formula>
    </cfRule>
    <cfRule type="expression" dxfId="9093" priority="9891">
      <formula>AND(AP18="",AND(AQ18:BD18=""))</formula>
    </cfRule>
  </conditionalFormatting>
  <conditionalFormatting sqref="AW18">
    <cfRule type="expression" dxfId="9092" priority="9665">
      <formula>FM18&lt;&gt;""</formula>
    </cfRule>
    <cfRule type="expression" dxfId="9091" priority="9888">
      <formula>AND(AP18&lt;&gt;"",OR(AQ18:BD18&lt;&gt;""))</formula>
    </cfRule>
    <cfRule type="expression" dxfId="9090" priority="9889">
      <formula>AND(AP18="",AND(AQ18:BD18=""))</formula>
    </cfRule>
  </conditionalFormatting>
  <conditionalFormatting sqref="AX18">
    <cfRule type="expression" dxfId="9089" priority="9664">
      <formula>FM18&lt;&gt;""</formula>
    </cfRule>
    <cfRule type="expression" dxfId="9088" priority="9886">
      <formula>AND(AP18&lt;&gt;"",OR(AQ18:BD18&lt;&gt;""))</formula>
    </cfRule>
    <cfRule type="expression" dxfId="9087" priority="9887">
      <formula>AND(AP18="",AND(AQ18:BD18=""))</formula>
    </cfRule>
  </conditionalFormatting>
  <conditionalFormatting sqref="AY18">
    <cfRule type="expression" dxfId="9086" priority="9663">
      <formula>FM18&lt;&gt;""</formula>
    </cfRule>
    <cfRule type="expression" dxfId="9085" priority="9884">
      <formula>AND(AP18&lt;&gt;"",OR(AQ18:BD18&lt;&gt;""))</formula>
    </cfRule>
    <cfRule type="expression" dxfId="9084" priority="9885">
      <formula>AND(AP18="",AND(AQ18:BD18=""))</formula>
    </cfRule>
  </conditionalFormatting>
  <conditionalFormatting sqref="AZ18">
    <cfRule type="expression" dxfId="9083" priority="9662">
      <formula>FM18&lt;&gt;""</formula>
    </cfRule>
    <cfRule type="expression" dxfId="9082" priority="9882">
      <formula>AND(AP18&lt;&gt;"",OR(AQ18:BD18&lt;&gt;""))</formula>
    </cfRule>
    <cfRule type="expression" dxfId="9081" priority="9883">
      <formula>AND(AP18="",AND(AQ18:BD18=""))</formula>
    </cfRule>
  </conditionalFormatting>
  <conditionalFormatting sqref="BA18">
    <cfRule type="expression" dxfId="9080" priority="9661">
      <formula>FM18&lt;&gt;""</formula>
    </cfRule>
    <cfRule type="expression" dxfId="9079" priority="9880">
      <formula>AND(AP18&lt;&gt;"",OR(AQ18:BD18&lt;&gt;""))</formula>
    </cfRule>
    <cfRule type="expression" dxfId="9078" priority="9881">
      <formula>AND(AP18="",AND(AQ18:BD18=""))</formula>
    </cfRule>
  </conditionalFormatting>
  <conditionalFormatting sqref="BB18">
    <cfRule type="expression" dxfId="9077" priority="9660">
      <formula>FM18&lt;&gt;""</formula>
    </cfRule>
    <cfRule type="expression" dxfId="9076" priority="9878">
      <formula>AND(AP18&lt;&gt;"",OR(AQ18:BD18&lt;&gt;""))</formula>
    </cfRule>
    <cfRule type="expression" dxfId="9075" priority="9879">
      <formula>AND(AP18="",AND(AQ18:BD18=""))</formula>
    </cfRule>
  </conditionalFormatting>
  <conditionalFormatting sqref="BC18">
    <cfRule type="expression" dxfId="9074" priority="9659">
      <formula>FM18&lt;&gt;""</formula>
    </cfRule>
    <cfRule type="expression" dxfId="9073" priority="9876">
      <formula>AND(AP18&lt;&gt;"",OR(AQ18:BD18&lt;&gt;""))</formula>
    </cfRule>
    <cfRule type="expression" dxfId="9072" priority="9877">
      <formula>AND(AP18="",AND(AQ18:BD18=""))</formula>
    </cfRule>
  </conditionalFormatting>
  <conditionalFormatting sqref="BD18">
    <cfRule type="expression" dxfId="9071" priority="9658">
      <formula>FM18&lt;&gt;""</formula>
    </cfRule>
    <cfRule type="expression" dxfId="9070" priority="9874">
      <formula>AND(AP18&lt;&gt;"",OR(AQ18:BD18&lt;&gt;""))</formula>
    </cfRule>
    <cfRule type="expression" dxfId="9069" priority="9875">
      <formula>AND(AP18="",AND(AQ18:BD18=""))</formula>
    </cfRule>
  </conditionalFormatting>
  <conditionalFormatting sqref="BG18">
    <cfRule type="expression" dxfId="9068" priority="9715">
      <formula>AND(BE18="独居",BG18&gt;=1)</formula>
    </cfRule>
    <cfRule type="expression" dxfId="9067" priority="9872">
      <formula>AND(BE18="同居",AND(BN18="",BG18&lt;&gt;COUNTA(BI18:BM18)))</formula>
    </cfRule>
    <cfRule type="expression" dxfId="9066" priority="9873">
      <formula>AND(BE18="同居",OR(BG18="",BG18=0))</formula>
    </cfRule>
  </conditionalFormatting>
  <conditionalFormatting sqref="BH18">
    <cfRule type="expression" dxfId="9065" priority="9870">
      <formula>AND(BE18="独居",BH18&gt;=1)</formula>
    </cfRule>
    <cfRule type="expression" dxfId="9064" priority="9871">
      <formula>AND(BE18="同居",OR(BH18="",BH18&gt;BG18))</formula>
    </cfRule>
  </conditionalFormatting>
  <conditionalFormatting sqref="BI18">
    <cfRule type="expression" dxfId="9063" priority="9863">
      <formula>AND(BE18="独居",OR(BI18:BN18&lt;&gt;""))</formula>
    </cfRule>
    <cfRule type="expression" dxfId="9062" priority="9869">
      <formula>AND(BE18="同居",AND(BN18="",BG18&lt;&gt;COUNTA(BI18:BM18)))</formula>
    </cfRule>
  </conditionalFormatting>
  <conditionalFormatting sqref="BJ18">
    <cfRule type="expression" dxfId="9061" priority="9862">
      <formula>AND(BE18="独居",OR(BI18:BN18&lt;&gt;""))</formula>
    </cfRule>
    <cfRule type="expression" dxfId="9060" priority="9868">
      <formula>AND(BE18="同居",AND(BN18="",BG18&lt;&gt;COUNTA(BI18:BM18)))</formula>
    </cfRule>
  </conditionalFormatting>
  <conditionalFormatting sqref="BK18">
    <cfRule type="expression" dxfId="9059" priority="9861">
      <formula>AND(BE18="独居",OR(BI18:BN18&lt;&gt;""))</formula>
    </cfRule>
    <cfRule type="expression" dxfId="9058" priority="9867">
      <formula>AND(BE18="同居",AND(BN18="",BG18&lt;&gt;COUNTA(BI18:BM18)))</formula>
    </cfRule>
  </conditionalFormatting>
  <conditionalFormatting sqref="BL18">
    <cfRule type="expression" dxfId="9057" priority="9860">
      <formula>AND(BE18="独居",OR(BI18:BN18&lt;&gt;""))</formula>
    </cfRule>
    <cfRule type="expression" dxfId="9056" priority="9866">
      <formula>AND(BE18="同居",AND(BN18="",BG18&lt;&gt;COUNTA(BI18:BM18)))</formula>
    </cfRule>
  </conditionalFormatting>
  <conditionalFormatting sqref="BM18">
    <cfRule type="expression" dxfId="9055" priority="9859">
      <formula>AND(BE18="独居",OR(BI18:BN18&lt;&gt;""))</formula>
    </cfRule>
    <cfRule type="expression" dxfId="9054" priority="9865">
      <formula>AND(BE18="同居",AND(BN18="",BG18&lt;&gt;COUNTA(BI18:BM18)))</formula>
    </cfRule>
  </conditionalFormatting>
  <conditionalFormatting sqref="BN18">
    <cfRule type="expression" dxfId="9053" priority="9858">
      <formula>AND(BE18="独居",OR(BI18:BN18&lt;&gt;""))</formula>
    </cfRule>
    <cfRule type="expression" dxfId="9052" priority="9864">
      <formula>AND(BE18="同居",AND(BN18="",BG18&lt;&gt;COUNTA(BI18:BM18)))</formula>
    </cfRule>
  </conditionalFormatting>
  <conditionalFormatting sqref="CG18">
    <cfRule type="expression" dxfId="9051" priority="9645">
      <formula>FM18&lt;&gt;""</formula>
    </cfRule>
    <cfRule type="expression" dxfId="9050" priority="9857">
      <formula>CG18=""</formula>
    </cfRule>
  </conditionalFormatting>
  <conditionalFormatting sqref="CH18">
    <cfRule type="expression" dxfId="9049" priority="9644">
      <formula>FM18&lt;&gt;""</formula>
    </cfRule>
    <cfRule type="expression" dxfId="9048" priority="9856">
      <formula>CH18=""</formula>
    </cfRule>
  </conditionalFormatting>
  <conditionalFormatting sqref="CI18">
    <cfRule type="expression" dxfId="9047" priority="9643">
      <formula>FM18&lt;&gt;""</formula>
    </cfRule>
    <cfRule type="expression" dxfId="9046" priority="9855">
      <formula>CI18=""</formula>
    </cfRule>
  </conditionalFormatting>
  <conditionalFormatting sqref="CJ18">
    <cfRule type="expression" dxfId="9045" priority="9642">
      <formula>FM18&lt;&gt;""</formula>
    </cfRule>
    <cfRule type="expression" dxfId="9044" priority="9854">
      <formula>CJ18=""</formula>
    </cfRule>
  </conditionalFormatting>
  <conditionalFormatting sqref="CK18">
    <cfRule type="expression" dxfId="9043" priority="9641">
      <formula>FM18&lt;&gt;""</formula>
    </cfRule>
    <cfRule type="expression" dxfId="9042" priority="9853">
      <formula>CK18=""</formula>
    </cfRule>
  </conditionalFormatting>
  <conditionalFormatting sqref="CL18">
    <cfRule type="expression" dxfId="9041" priority="9640">
      <formula>FM18&lt;&gt;""</formula>
    </cfRule>
    <cfRule type="expression" dxfId="9040" priority="9852">
      <formula>CL18=""</formula>
    </cfRule>
  </conditionalFormatting>
  <conditionalFormatting sqref="CM18">
    <cfRule type="expression" dxfId="9039" priority="9639">
      <formula>FM18&lt;&gt;""</formula>
    </cfRule>
    <cfRule type="expression" dxfId="9038" priority="9851">
      <formula>CM18=""</formula>
    </cfRule>
  </conditionalFormatting>
  <conditionalFormatting sqref="CN18">
    <cfRule type="expression" dxfId="9037" priority="9638">
      <formula>FM18&lt;&gt;""</formula>
    </cfRule>
    <cfRule type="expression" dxfId="9036" priority="9850">
      <formula>CN18=""</formula>
    </cfRule>
  </conditionalFormatting>
  <conditionalFormatting sqref="CO18">
    <cfRule type="expression" dxfId="9035" priority="9714">
      <formula>AND(CN18=0,CO18&lt;&gt;"")</formula>
    </cfRule>
    <cfRule type="expression" dxfId="9034" priority="9849">
      <formula>AND(CN18&gt;0,CO18="")</formula>
    </cfRule>
  </conditionalFormatting>
  <conditionalFormatting sqref="CP18">
    <cfRule type="expression" dxfId="9033" priority="9637">
      <formula>FM18&lt;&gt;""</formula>
    </cfRule>
    <cfRule type="expression" dxfId="9032" priority="9847">
      <formula>AND(CP18&lt;&gt;"",OR(CQ18:CT18&lt;&gt;""))</formula>
    </cfRule>
    <cfRule type="expression" dxfId="9031" priority="9848">
      <formula>AND(CP18="",AND(CQ18:CT18=""))</formula>
    </cfRule>
  </conditionalFormatting>
  <conditionalFormatting sqref="CQ18">
    <cfRule type="expression" dxfId="9030" priority="9636">
      <formula>FM18&lt;&gt;""</formula>
    </cfRule>
    <cfRule type="expression" dxfId="9029" priority="9845">
      <formula>AND(CP18&lt;&gt;"",OR(CQ18:CT18&lt;&gt;""))</formula>
    </cfRule>
    <cfRule type="expression" dxfId="9028" priority="9846">
      <formula>AND(CP18="",AND(CQ18:CT18=""))</formula>
    </cfRule>
  </conditionalFormatting>
  <conditionalFormatting sqref="CR18">
    <cfRule type="expression" dxfId="9027" priority="9635">
      <formula>FM18&lt;&gt;""</formula>
    </cfRule>
    <cfRule type="expression" dxfId="9026" priority="9843">
      <formula>AND(CP18&lt;&gt;"",OR(CQ18:CT18&lt;&gt;""))</formula>
    </cfRule>
    <cfRule type="expression" dxfId="9025" priority="9844">
      <formula>AND(CP18="",AND(CQ18:CT18=""))</formula>
    </cfRule>
  </conditionalFormatting>
  <conditionalFormatting sqref="CS18">
    <cfRule type="expression" dxfId="9024" priority="9634">
      <formula>FM18&lt;&gt;""</formula>
    </cfRule>
    <cfRule type="expression" dxfId="9023" priority="9841">
      <formula>AND(CP18&lt;&gt;"",OR(CQ18:CT18&lt;&gt;""))</formula>
    </cfRule>
    <cfRule type="expression" dxfId="9022" priority="9842">
      <formula>AND(CP18="",AND(CQ18:CT18=""))</formula>
    </cfRule>
  </conditionalFormatting>
  <conditionalFormatting sqref="CT18">
    <cfRule type="expression" dxfId="9021" priority="9633">
      <formula>FM18&lt;&gt;""</formula>
    </cfRule>
    <cfRule type="expression" dxfId="9020" priority="9839">
      <formula>AND(CP18&lt;&gt;"",OR(CQ18:CT18&lt;&gt;""))</formula>
    </cfRule>
    <cfRule type="expression" dxfId="9019" priority="9840">
      <formula>AND(CP18="",AND(CQ18:CT18=""))</formula>
    </cfRule>
  </conditionalFormatting>
  <conditionalFormatting sqref="CU18">
    <cfRule type="expression" dxfId="9018" priority="9632">
      <formula>FM18&lt;&gt;""</formula>
    </cfRule>
    <cfRule type="expression" dxfId="9017" priority="9838">
      <formula>CU18=""</formula>
    </cfRule>
  </conditionalFormatting>
  <conditionalFormatting sqref="CV18">
    <cfRule type="expression" dxfId="9016" priority="9631">
      <formula>FM18&lt;&gt;""</formula>
    </cfRule>
    <cfRule type="expression" dxfId="9015" priority="9837">
      <formula>CV18=""</formula>
    </cfRule>
  </conditionalFormatting>
  <conditionalFormatting sqref="CW18">
    <cfRule type="expression" dxfId="9014" priority="9630">
      <formula>FM18&lt;&gt;""</formula>
    </cfRule>
    <cfRule type="expression" dxfId="9013" priority="9835">
      <formula>AND(CW18&lt;&gt;"",OR(CX18:DI18&lt;&gt;""))</formula>
    </cfRule>
    <cfRule type="expression" dxfId="9012" priority="9836">
      <formula>AND(CW18="",AND(CX18:DI18=""))</formula>
    </cfRule>
  </conditionalFormatting>
  <conditionalFormatting sqref="CX18">
    <cfRule type="expression" dxfId="9011" priority="9629">
      <formula>FM18&lt;&gt;""</formula>
    </cfRule>
    <cfRule type="expression" dxfId="9010" priority="9809">
      <formula>AND(CY18&lt;&gt;"",CX18="")</formula>
    </cfRule>
    <cfRule type="expression" dxfId="9009" priority="9833">
      <formula>AND(CW18&lt;&gt;"",OR(CX18:DI18&lt;&gt;""))</formula>
    </cfRule>
    <cfRule type="expression" dxfId="9008" priority="9834">
      <formula>AND(CW18="",AND(CX18:DI18=""))</formula>
    </cfRule>
  </conditionalFormatting>
  <conditionalFormatting sqref="CY18">
    <cfRule type="expression" dxfId="9007" priority="9628">
      <formula>FM18&lt;&gt;""</formula>
    </cfRule>
    <cfRule type="expression" dxfId="9006" priority="9810">
      <formula>AND(CX18&lt;&gt;"",CY18="")</formula>
    </cfRule>
    <cfRule type="expression" dxfId="9005" priority="9831">
      <formula>AND(CW18&lt;&gt;"",OR(CX18:DI18&lt;&gt;""))</formula>
    </cfRule>
    <cfRule type="expression" dxfId="9004" priority="9832">
      <formula>AND(CW18="",AND(CX18:DI18=""))</formula>
    </cfRule>
  </conditionalFormatting>
  <conditionalFormatting sqref="CZ18">
    <cfRule type="expression" dxfId="9003" priority="9627">
      <formula>FM18&lt;&gt;""</formula>
    </cfRule>
    <cfRule type="expression" dxfId="9002" priority="9829">
      <formula>AND(CW18&lt;&gt;"",OR(CX18:DI18&lt;&gt;""))</formula>
    </cfRule>
    <cfRule type="expression" dxfId="9001" priority="9830">
      <formula>AND(CW18="",AND(CX18:DI18=""))</formula>
    </cfRule>
  </conditionalFormatting>
  <conditionalFormatting sqref="DA18">
    <cfRule type="expression" dxfId="9000" priority="9626">
      <formula>FM18&lt;&gt;""</formula>
    </cfRule>
    <cfRule type="expression" dxfId="8999" priority="9807">
      <formula>AND(DB18&lt;&gt;"",DA18="")</formula>
    </cfRule>
    <cfRule type="expression" dxfId="8998" priority="9827">
      <formula>AND(CW18&lt;&gt;"",OR(CX18:DI18&lt;&gt;""))</formula>
    </cfRule>
    <cfRule type="expression" dxfId="8997" priority="9828">
      <formula>AND(CW18="",AND(CX18:DI18=""))</formula>
    </cfRule>
  </conditionalFormatting>
  <conditionalFormatting sqref="DB18">
    <cfRule type="expression" dxfId="8996" priority="9625">
      <formula>FM18&lt;&gt;""</formula>
    </cfRule>
    <cfRule type="expression" dxfId="8995" priority="9808">
      <formula>AND(DA18&lt;&gt;"",DB18="")</formula>
    </cfRule>
    <cfRule type="expression" dxfId="8994" priority="9825">
      <formula>AND(CW18&lt;&gt;"",OR(CX18:DI18&lt;&gt;""))</formula>
    </cfRule>
    <cfRule type="expression" dxfId="8993" priority="9826">
      <formula>AND(CW18="",AND(CX18:DI18=""))</formula>
    </cfRule>
  </conditionalFormatting>
  <conditionalFormatting sqref="DC18">
    <cfRule type="expression" dxfId="8992" priority="9624">
      <formula>FM18&lt;&gt;""</formula>
    </cfRule>
    <cfRule type="expression" dxfId="8991" priority="9823">
      <formula>AND(CW18&lt;&gt;"",OR(CX18:DI18&lt;&gt;""))</formula>
    </cfRule>
    <cfRule type="expression" dxfId="8990" priority="9824">
      <formula>AND(CW18="",AND(CX18:DI18=""))</formula>
    </cfRule>
  </conditionalFormatting>
  <conditionalFormatting sqref="DD18">
    <cfRule type="expression" dxfId="8989" priority="9623">
      <formula>FM18&lt;&gt;""</formula>
    </cfRule>
    <cfRule type="expression" dxfId="8988" priority="9821">
      <formula>AND(CW18&lt;&gt;"",OR(CX18:DI18&lt;&gt;""))</formula>
    </cfRule>
    <cfRule type="expression" dxfId="8987" priority="9822">
      <formula>AND(CW18="",AND(CX18:DI18=""))</formula>
    </cfRule>
  </conditionalFormatting>
  <conditionalFormatting sqref="DE18">
    <cfRule type="expression" dxfId="8986" priority="9622">
      <formula>FM18&lt;&gt;""</formula>
    </cfRule>
    <cfRule type="expression" dxfId="8985" priority="9819">
      <formula>AND(CW18&lt;&gt;"",OR(CX18:DI18&lt;&gt;""))</formula>
    </cfRule>
    <cfRule type="expression" dxfId="8984" priority="9820">
      <formula>AND(CW18="",AND(CX18:DI18=""))</formula>
    </cfRule>
  </conditionalFormatting>
  <conditionalFormatting sqref="DF18">
    <cfRule type="expression" dxfId="8983" priority="9621">
      <formula>FM18&lt;&gt;""</formula>
    </cfRule>
    <cfRule type="expression" dxfId="8982" priority="9803">
      <formula>AND(DG18&lt;&gt;"",DF18="")</formula>
    </cfRule>
    <cfRule type="expression" dxfId="8981" priority="9817">
      <formula>AND(CW18&lt;&gt;"",OR(CX18:DI18&lt;&gt;""))</formula>
    </cfRule>
    <cfRule type="expression" dxfId="8980" priority="9818">
      <formula>AND(CW18="",AND(CX18:DI18=""))</formula>
    </cfRule>
  </conditionalFormatting>
  <conditionalFormatting sqref="DG18">
    <cfRule type="expression" dxfId="8979" priority="9620">
      <formula>FM18&lt;&gt;""</formula>
    </cfRule>
    <cfRule type="expression" dxfId="8978" priority="9804">
      <formula>AND(DF18&lt;&gt;"",DG18="")</formula>
    </cfRule>
    <cfRule type="expression" dxfId="8977" priority="9815">
      <formula>AND(CW18&lt;&gt;"",OR(CX18:DI18&lt;&gt;""))</formula>
    </cfRule>
    <cfRule type="expression" dxfId="8976" priority="9816">
      <formula>AND(CW18="",AND(CX18:DI18=""))</formula>
    </cfRule>
  </conditionalFormatting>
  <conditionalFormatting sqref="DH18">
    <cfRule type="expression" dxfId="8975" priority="9619">
      <formula>FM18&lt;&gt;""</formula>
    </cfRule>
    <cfRule type="expression" dxfId="8974" priority="9813">
      <formula>AND(CW18&lt;&gt;"",OR(CX18:DI18&lt;&gt;""))</formula>
    </cfRule>
    <cfRule type="expression" dxfId="8973" priority="9814">
      <formula>AND(CW18="",AND(CX18:DI18=""))</formula>
    </cfRule>
  </conditionalFormatting>
  <conditionalFormatting sqref="DI18">
    <cfRule type="expression" dxfId="8972" priority="9618">
      <formula>FM18&lt;&gt;""</formula>
    </cfRule>
    <cfRule type="expression" dxfId="8971" priority="9811">
      <formula>AND(CW18&lt;&gt;"",OR(CX18:DI18&lt;&gt;""))</formula>
    </cfRule>
    <cfRule type="expression" dxfId="8970" priority="9812">
      <formula>AND(CW18="",AND(CX18:DI18=""))</formula>
    </cfRule>
  </conditionalFormatting>
  <conditionalFormatting sqref="DJ18">
    <cfRule type="expression" dxfId="8969" priority="9617">
      <formula>FM18&lt;&gt;""</formula>
    </cfRule>
    <cfRule type="expression" dxfId="8968" priority="9806">
      <formula>DJ18=""</formula>
    </cfRule>
  </conditionalFormatting>
  <conditionalFormatting sqref="DK18">
    <cfRule type="expression" dxfId="8967" priority="9616">
      <formula>FM18&lt;&gt;""</formula>
    </cfRule>
    <cfRule type="expression" dxfId="8966" priority="9805">
      <formula>AND(DJ18&lt;&gt;"自立",DK18="")</formula>
    </cfRule>
  </conditionalFormatting>
  <conditionalFormatting sqref="DL18">
    <cfRule type="expression" dxfId="8965" priority="9615">
      <formula>FM18&lt;&gt;""</formula>
    </cfRule>
    <cfRule type="expression" dxfId="8964" priority="9802">
      <formula>DL18=""</formula>
    </cfRule>
  </conditionalFormatting>
  <conditionalFormatting sqref="DM18">
    <cfRule type="expression" dxfId="8963" priority="9800">
      <formula>AND(DL18&lt;&gt;"アレルギー食",DM18&lt;&gt;"")</formula>
    </cfRule>
    <cfRule type="expression" dxfId="8962" priority="9801">
      <formula>AND(DL18="アレルギー食",DM18="")</formula>
    </cfRule>
  </conditionalFormatting>
  <conditionalFormatting sqref="DN18">
    <cfRule type="expression" dxfId="8961" priority="9614">
      <formula>FM18&lt;&gt;""</formula>
    </cfRule>
    <cfRule type="expression" dxfId="8960" priority="9799">
      <formula>DN18=""</formula>
    </cfRule>
  </conditionalFormatting>
  <conditionalFormatting sqref="DO18">
    <cfRule type="expression" dxfId="8959" priority="9613">
      <formula>FM18&lt;&gt;""</formula>
    </cfRule>
    <cfRule type="expression" dxfId="8958" priority="9793">
      <formula>AND(DO18&lt;&gt;"",DN18="")</formula>
    </cfRule>
    <cfRule type="expression" dxfId="8957" priority="9797">
      <formula>AND(DN18&lt;&gt;"自立",DO18="")</formula>
    </cfRule>
    <cfRule type="expression" dxfId="8956" priority="9798">
      <formula>AND(DN18="自立",DO18&lt;&gt;"")</formula>
    </cfRule>
  </conditionalFormatting>
  <conditionalFormatting sqref="DP18">
    <cfRule type="expression" dxfId="8955" priority="9612">
      <formula>FM18&lt;&gt;""</formula>
    </cfRule>
    <cfRule type="expression" dxfId="8954" priority="9796">
      <formula>DP18=""</formula>
    </cfRule>
  </conditionalFormatting>
  <conditionalFormatting sqref="DQ18">
    <cfRule type="expression" dxfId="8953" priority="9611">
      <formula>FM18&lt;&gt;""</formula>
    </cfRule>
    <cfRule type="expression" dxfId="8952" priority="9792">
      <formula>AND(DQ18&lt;&gt;"",DP18="")</formula>
    </cfRule>
    <cfRule type="expression" dxfId="8951" priority="9794">
      <formula>AND(DP18&lt;&gt;"自立",DQ18="")</formula>
    </cfRule>
    <cfRule type="expression" dxfId="8950" priority="9795">
      <formula>AND(DP18="自立",DQ18&lt;&gt;"")</formula>
    </cfRule>
  </conditionalFormatting>
  <conditionalFormatting sqref="DR18">
    <cfRule type="expression" dxfId="8949" priority="9610">
      <formula>FM18&lt;&gt;""</formula>
    </cfRule>
    <cfRule type="expression" dxfId="8948" priority="9791">
      <formula>DR18=""</formula>
    </cfRule>
  </conditionalFormatting>
  <conditionalFormatting sqref="DS18">
    <cfRule type="expression" dxfId="8947" priority="9609">
      <formula>FM18&lt;&gt;""</formula>
    </cfRule>
    <cfRule type="expression" dxfId="8946" priority="9788">
      <formula>AND(DS18&lt;&gt;"",DR18="")</formula>
    </cfRule>
    <cfRule type="expression" dxfId="8945" priority="9789">
      <formula>AND(DR18&lt;&gt;"自立",DS18="")</formula>
    </cfRule>
    <cfRule type="expression" dxfId="8944" priority="9790">
      <formula>AND(DR18="自立",DS18&lt;&gt;"")</formula>
    </cfRule>
  </conditionalFormatting>
  <conditionalFormatting sqref="DT18">
    <cfRule type="expression" dxfId="8943" priority="9608">
      <formula>FM18&lt;&gt;""</formula>
    </cfRule>
    <cfRule type="expression" dxfId="8942" priority="9787">
      <formula>DT18=""</formula>
    </cfRule>
  </conditionalFormatting>
  <conditionalFormatting sqref="DV18">
    <cfRule type="expression" dxfId="8941" priority="9606">
      <formula>FM18&lt;&gt;""</formula>
    </cfRule>
    <cfRule type="expression" dxfId="8940" priority="9786">
      <formula>DV18=""</formula>
    </cfRule>
  </conditionalFormatting>
  <conditionalFormatting sqref="EA18">
    <cfRule type="expression" dxfId="8939" priority="9604">
      <formula>FM18&lt;&gt;""</formula>
    </cfRule>
    <cfRule type="expression" dxfId="8938" priority="9736">
      <formula>AND(EB18&lt;&gt;"",EA18&lt;&gt;"その他")</formula>
    </cfRule>
    <cfRule type="expression" dxfId="8937" priority="9785">
      <formula>EA18=""</formula>
    </cfRule>
  </conditionalFormatting>
  <conditionalFormatting sqref="EB18">
    <cfRule type="expression" dxfId="8936" priority="9783">
      <formula>AND(EA18&lt;&gt;"その他",EB18&lt;&gt;"")</formula>
    </cfRule>
    <cfRule type="expression" dxfId="8935" priority="9784">
      <formula>AND(EA18="その他",EB18="")</formula>
    </cfRule>
  </conditionalFormatting>
  <conditionalFormatting sqref="EC18">
    <cfRule type="expression" dxfId="8934" priority="9603">
      <formula>FM18&lt;&gt;""</formula>
    </cfRule>
    <cfRule type="expression" dxfId="8933" priority="9782">
      <formula>AND(EC18:EI18="")</formula>
    </cfRule>
  </conditionalFormatting>
  <conditionalFormatting sqref="ED18">
    <cfRule type="expression" dxfId="8932" priority="9602">
      <formula>FM18&lt;&gt;""</formula>
    </cfRule>
    <cfRule type="expression" dxfId="8931" priority="9781">
      <formula>AND(EC18:EI18="")</formula>
    </cfRule>
  </conditionalFormatting>
  <conditionalFormatting sqref="EE18">
    <cfRule type="expression" dxfId="8930" priority="9601">
      <formula>FM18&lt;&gt;""</formula>
    </cfRule>
    <cfRule type="expression" dxfId="8929" priority="9780">
      <formula>AND(EC18:EI18="")</formula>
    </cfRule>
  </conditionalFormatting>
  <conditionalFormatting sqref="EF18">
    <cfRule type="expression" dxfId="8928" priority="9600">
      <formula>FM18&lt;&gt;""</formula>
    </cfRule>
    <cfRule type="expression" dxfId="8927" priority="9779">
      <formula>AND(EC18:EI18="")</formula>
    </cfRule>
  </conditionalFormatting>
  <conditionalFormatting sqref="EG18">
    <cfRule type="expression" dxfId="8926" priority="9599">
      <formula>FM18&lt;&gt;""</formula>
    </cfRule>
    <cfRule type="expression" dxfId="8925" priority="9778">
      <formula>AND(EC18:EI18="")</formula>
    </cfRule>
  </conditionalFormatting>
  <conditionalFormatting sqref="EH18">
    <cfRule type="expression" dxfId="8924" priority="9598">
      <formula>FM18&lt;&gt;""</formula>
    </cfRule>
    <cfRule type="expression" dxfId="8923" priority="9777">
      <formula>AND(EC18:EI18="")</formula>
    </cfRule>
  </conditionalFormatting>
  <conditionalFormatting sqref="EI18">
    <cfRule type="expression" dxfId="8922" priority="9597">
      <formula>FM18&lt;&gt;""</formula>
    </cfRule>
    <cfRule type="expression" dxfId="8921" priority="9776">
      <formula>AND(EC18:EI18="")</formula>
    </cfRule>
  </conditionalFormatting>
  <conditionalFormatting sqref="EL18">
    <cfRule type="expression" dxfId="8920" priority="9596">
      <formula>FM18&lt;&gt;""</formula>
    </cfRule>
    <cfRule type="expression" dxfId="8919" priority="9774">
      <formula>AND(EK18&lt;&gt;"",EL18&lt;&gt;"")</formula>
    </cfRule>
    <cfRule type="expression" dxfId="8918" priority="9775">
      <formula>AND(EK18="",EL18="")</formula>
    </cfRule>
  </conditionalFormatting>
  <conditionalFormatting sqref="EM18">
    <cfRule type="expression" dxfId="8917" priority="9595">
      <formula>FM18&lt;&gt;""</formula>
    </cfRule>
    <cfRule type="expression" dxfId="8916" priority="9772">
      <formula>AND(EK18&lt;&gt;"",EM18&lt;&gt;"")</formula>
    </cfRule>
    <cfRule type="expression" dxfId="8915" priority="9773">
      <formula>AND(EK18="",EM18="")</formula>
    </cfRule>
  </conditionalFormatting>
  <conditionalFormatting sqref="EN18">
    <cfRule type="expression" dxfId="8914" priority="9594">
      <formula>FM18&lt;&gt;""</formula>
    </cfRule>
    <cfRule type="expression" dxfId="8913" priority="9770">
      <formula>AND(EK18&lt;&gt;"",EN18&lt;&gt;"")</formula>
    </cfRule>
    <cfRule type="expression" dxfId="8912" priority="9771">
      <formula>AND(EK18="",EN18="")</formula>
    </cfRule>
  </conditionalFormatting>
  <conditionalFormatting sqref="EP18">
    <cfRule type="expression" dxfId="8911" priority="9764">
      <formula>AND(EK18&lt;&gt;"",EP18&lt;&gt;"")</formula>
    </cfRule>
    <cfRule type="expression" dxfId="8910" priority="9768">
      <formula>AND(EP18&lt;&gt;"",EO18="")</formula>
    </cfRule>
    <cfRule type="expression" dxfId="8909" priority="9769">
      <formula>AND(EO18&lt;&gt;"",EP18="")</formula>
    </cfRule>
  </conditionalFormatting>
  <conditionalFormatting sqref="EQ18">
    <cfRule type="expression" dxfId="8908" priority="9763">
      <formula>AND(EK18&lt;&gt;"",EQ18&lt;&gt;"")</formula>
    </cfRule>
    <cfRule type="expression" dxfId="8907" priority="9766">
      <formula>AND(EQ18&lt;&gt;"",EO18="")</formula>
    </cfRule>
    <cfRule type="expression" dxfId="8906" priority="9767">
      <formula>AND(EO18&lt;&gt;"",EQ18="")</formula>
    </cfRule>
  </conditionalFormatting>
  <conditionalFormatting sqref="EO18">
    <cfRule type="expression" dxfId="8905" priority="9765">
      <formula>AND(EK18&lt;&gt;"",EO18&lt;&gt;"")</formula>
    </cfRule>
  </conditionalFormatting>
  <conditionalFormatting sqref="ES18">
    <cfRule type="expression" dxfId="8904" priority="9593">
      <formula>FM18&lt;&gt;""</formula>
    </cfRule>
    <cfRule type="expression" dxfId="8903" priority="9761">
      <formula>AND(ER18&lt;&gt;"",ES18&lt;&gt;"")</formula>
    </cfRule>
    <cfRule type="expression" dxfId="8902" priority="9762">
      <formula>AND(ER18="",ES18="")</formula>
    </cfRule>
  </conditionalFormatting>
  <conditionalFormatting sqref="ET18">
    <cfRule type="expression" dxfId="8901" priority="9592">
      <formula>FM18&lt;&gt;""</formula>
    </cfRule>
    <cfRule type="expression" dxfId="8900" priority="9759">
      <formula>AND(ER18&lt;&gt;"",ET18&lt;&gt;"")</formula>
    </cfRule>
    <cfRule type="expression" dxfId="8899" priority="9760">
      <formula>AND(ER18="",ET18="")</formula>
    </cfRule>
  </conditionalFormatting>
  <conditionalFormatting sqref="EU18">
    <cfRule type="expression" dxfId="8898" priority="9591">
      <formula>FM18&lt;&gt;""</formula>
    </cfRule>
    <cfRule type="expression" dxfId="8897" priority="9757">
      <formula>AND(ER18&lt;&gt;"",EU18&lt;&gt;"")</formula>
    </cfRule>
    <cfRule type="expression" dxfId="8896" priority="9758">
      <formula>AND(ER18="",EU18="")</formula>
    </cfRule>
  </conditionalFormatting>
  <conditionalFormatting sqref="EW18">
    <cfRule type="expression" dxfId="8895" priority="9751">
      <formula>AND(ER18&lt;&gt;"",EW18&lt;&gt;"")</formula>
    </cfRule>
    <cfRule type="expression" dxfId="8894" priority="9755">
      <formula>AND(EW18&lt;&gt;"",EV18="")</formula>
    </cfRule>
    <cfRule type="expression" dxfId="8893" priority="9756">
      <formula>AND(EV18&lt;&gt;"",EW18="")</formula>
    </cfRule>
  </conditionalFormatting>
  <conditionalFormatting sqref="EX18">
    <cfRule type="expression" dxfId="8892" priority="9750">
      <formula>AND(ER18&lt;&gt;"",EX18&lt;&gt;"")</formula>
    </cfRule>
    <cfRule type="expression" dxfId="8891" priority="9753">
      <formula>AND(EX18&lt;&gt;"",EV18="")</formula>
    </cfRule>
    <cfRule type="expression" dxfId="8890" priority="9754">
      <formula>AND(EV18&lt;&gt;"",EX18="")</formula>
    </cfRule>
  </conditionalFormatting>
  <conditionalFormatting sqref="EV18">
    <cfRule type="expression" dxfId="8889" priority="9752">
      <formula>AND(ER18&lt;&gt;"",EV18&lt;&gt;"")</formula>
    </cfRule>
  </conditionalFormatting>
  <conditionalFormatting sqref="ER18">
    <cfRule type="expression" dxfId="8888" priority="9749">
      <formula>AND(ER18&lt;&gt;"",OR(ES18:EX18&lt;&gt;""))</formula>
    </cfRule>
  </conditionalFormatting>
  <conditionalFormatting sqref="EK18">
    <cfRule type="expression" dxfId="8887" priority="9748">
      <formula>AND(EK18&lt;&gt;"",OR(EL18:EQ18&lt;&gt;""))</formula>
    </cfRule>
  </conditionalFormatting>
  <conditionalFormatting sqref="EY18">
    <cfRule type="expression" dxfId="8886" priority="9590">
      <formula>FM18&lt;&gt;""</formula>
    </cfRule>
    <cfRule type="expression" dxfId="8885" priority="9747">
      <formula>AND(EY18:FD18="")</formula>
    </cfRule>
  </conditionalFormatting>
  <conditionalFormatting sqref="EZ18">
    <cfRule type="expression" dxfId="8884" priority="9589">
      <formula>FM18&lt;&gt;""</formula>
    </cfRule>
    <cfRule type="expression" dxfId="8883" priority="9746">
      <formula>AND(EY18:FD18="")</formula>
    </cfRule>
  </conditionalFormatting>
  <conditionalFormatting sqref="FA18">
    <cfRule type="expression" dxfId="8882" priority="9588">
      <formula>FM18&lt;&gt;""</formula>
    </cfRule>
    <cfRule type="expression" dxfId="8881" priority="9745">
      <formula>AND(EY18:FD18="")</formula>
    </cfRule>
  </conditionalFormatting>
  <conditionalFormatting sqref="FB18">
    <cfRule type="expression" dxfId="8880" priority="9587">
      <formula>FM18&lt;&gt;""</formula>
    </cfRule>
    <cfRule type="expression" dxfId="8879" priority="9744">
      <formula>AND(EY18:FD18="")</formula>
    </cfRule>
  </conditionalFormatting>
  <conditionalFormatting sqref="FD18">
    <cfRule type="expression" dxfId="8878" priority="9585">
      <formula>FM18&lt;&gt;""</formula>
    </cfRule>
    <cfRule type="expression" dxfId="8877" priority="9743">
      <formula>AND(EY18:FD18="")</formula>
    </cfRule>
  </conditionalFormatting>
  <conditionalFormatting sqref="FC18">
    <cfRule type="expression" dxfId="8876" priority="9586">
      <formula>FM18&lt;&gt;""</formula>
    </cfRule>
    <cfRule type="expression" dxfId="8875" priority="9742">
      <formula>AND(EY18:FD18="")</formula>
    </cfRule>
  </conditionalFormatting>
  <conditionalFormatting sqref="FE18">
    <cfRule type="expression" dxfId="8874" priority="9584">
      <formula>FM18&lt;&gt;""</formula>
    </cfRule>
    <cfRule type="expression" dxfId="8873" priority="9741">
      <formula>FE18=""</formula>
    </cfRule>
  </conditionalFormatting>
  <conditionalFormatting sqref="FF18">
    <cfRule type="expression" dxfId="8872" priority="9739">
      <formula>AND(FE18&lt;&gt;"2人以上の体制",FF18&lt;&gt;"")</formula>
    </cfRule>
    <cfRule type="expression" dxfId="8871" priority="9740">
      <formula>AND(FE18="2人以上の体制",FF18="")</formula>
    </cfRule>
  </conditionalFormatting>
  <conditionalFormatting sqref="FG18">
    <cfRule type="expression" dxfId="8870" priority="9583">
      <formula>FM18&lt;&gt;""</formula>
    </cfRule>
    <cfRule type="expression" dxfId="8869" priority="9738">
      <formula>FG18=""</formula>
    </cfRule>
  </conditionalFormatting>
  <conditionalFormatting sqref="FH18">
    <cfRule type="expression" dxfId="8868" priority="9582">
      <formula>FM18&lt;&gt;""</formula>
    </cfRule>
    <cfRule type="expression" dxfId="8867" priority="9737">
      <formula>FH18=""</formula>
    </cfRule>
  </conditionalFormatting>
  <conditionalFormatting sqref="BO18">
    <cfRule type="expression" dxfId="8866" priority="9656">
      <formula>FM18&lt;&gt;""</formula>
    </cfRule>
    <cfRule type="expression" dxfId="8865" priority="9735">
      <formula>BO18=""</formula>
    </cfRule>
  </conditionalFormatting>
  <conditionalFormatting sqref="BP18">
    <cfRule type="expression" dxfId="8864" priority="9655">
      <formula>FM18&lt;&gt;""</formula>
    </cfRule>
    <cfRule type="expression" dxfId="8863" priority="9734">
      <formula>BP18=""</formula>
    </cfRule>
  </conditionalFormatting>
  <conditionalFormatting sqref="BQ18">
    <cfRule type="expression" dxfId="8862" priority="9654">
      <formula>FM18&lt;&gt;""</formula>
    </cfRule>
    <cfRule type="expression" dxfId="8861" priority="9733">
      <formula>BQ18=""</formula>
    </cfRule>
  </conditionalFormatting>
  <conditionalFormatting sqref="BR18">
    <cfRule type="expression" dxfId="8860" priority="9653">
      <formula>FM18&lt;&gt;""</formula>
    </cfRule>
    <cfRule type="expression" dxfId="8859" priority="9722">
      <formula>AND(BR18:BS18="")</formula>
    </cfRule>
  </conditionalFormatting>
  <conditionalFormatting sqref="BS18">
    <cfRule type="expression" dxfId="8858" priority="9652">
      <formula>FM18&lt;&gt;""</formula>
    </cfRule>
    <cfRule type="expression" dxfId="8857" priority="9732">
      <formula>AND(BR18:BS18="")</formula>
    </cfRule>
  </conditionalFormatting>
  <conditionalFormatting sqref="BU18">
    <cfRule type="expression" dxfId="8856" priority="9727">
      <formula>AND(BT18="",BU18&lt;&gt;"")</formula>
    </cfRule>
    <cfRule type="expression" dxfId="8855" priority="9731">
      <formula>AND(BT18&lt;&gt;"",BU18="")</formula>
    </cfRule>
  </conditionalFormatting>
  <conditionalFormatting sqref="BV18">
    <cfRule type="expression" dxfId="8854" priority="9726">
      <formula>AND(BT18="",BV18&lt;&gt;"")</formula>
    </cfRule>
    <cfRule type="expression" dxfId="8853" priority="9730">
      <formula>AND(BT18&lt;&gt;"",BV18="")</formula>
    </cfRule>
  </conditionalFormatting>
  <conditionalFormatting sqref="BW18">
    <cfRule type="expression" dxfId="8852" priority="9725">
      <formula>AND(BT18="",BW18&lt;&gt;"")</formula>
    </cfRule>
    <cfRule type="expression" dxfId="8851" priority="9729">
      <formula>AND(BT18&lt;&gt;"",AND(BW18:BX18=""))</formula>
    </cfRule>
  </conditionalFormatting>
  <conditionalFormatting sqref="BX18">
    <cfRule type="expression" dxfId="8850" priority="9724">
      <formula>AND(BT18="",BX18&lt;&gt;"")</formula>
    </cfRule>
    <cfRule type="expression" dxfId="8849" priority="9728">
      <formula>AND(BT18&lt;&gt;"",AND(BW18:BX18=""))</formula>
    </cfRule>
  </conditionalFormatting>
  <conditionalFormatting sqref="BT18">
    <cfRule type="expression" dxfId="8848" priority="9723">
      <formula>AND(BT18="",OR(BU18:BX18&lt;&gt;""))</formula>
    </cfRule>
  </conditionalFormatting>
  <conditionalFormatting sqref="BY18">
    <cfRule type="expression" dxfId="8847" priority="9651">
      <formula>FM18&lt;&gt;""</formula>
    </cfRule>
    <cfRule type="expression" dxfId="8846" priority="9721">
      <formula>BY18=""</formula>
    </cfRule>
  </conditionalFormatting>
  <conditionalFormatting sqref="BZ18">
    <cfRule type="expression" dxfId="8845" priority="9650">
      <formula>FM18&lt;&gt;""</formula>
    </cfRule>
    <cfRule type="expression" dxfId="8844" priority="9720">
      <formula>BZ18=""</formula>
    </cfRule>
  </conditionalFormatting>
  <conditionalFormatting sqref="CC18">
    <cfRule type="expression" dxfId="8843" priority="9649">
      <formula>FM18&lt;&gt;""</formula>
    </cfRule>
    <cfRule type="expression" dxfId="8842" priority="9719">
      <formula>CC18=""</formula>
    </cfRule>
  </conditionalFormatting>
  <conditionalFormatting sqref="CD18">
    <cfRule type="expression" dxfId="8841" priority="9648">
      <formula>FM18&lt;&gt;""</formula>
    </cfRule>
    <cfRule type="expression" dxfId="8840" priority="9718">
      <formula>CD18=""</formula>
    </cfRule>
  </conditionalFormatting>
  <conditionalFormatting sqref="CE18">
    <cfRule type="expression" dxfId="8839" priority="9647">
      <formula>FM18&lt;&gt;""</formula>
    </cfRule>
    <cfRule type="expression" dxfId="8838" priority="9717">
      <formula>CE18=""</formula>
    </cfRule>
  </conditionalFormatting>
  <conditionalFormatting sqref="FK18">
    <cfRule type="expression" dxfId="8837" priority="9716">
      <formula>FK18=""</formula>
    </cfRule>
  </conditionalFormatting>
  <conditionalFormatting sqref="H18">
    <cfRule type="expression" dxfId="8836" priority="9697">
      <formula>FM18&lt;&gt;""</formula>
    </cfRule>
    <cfRule type="expression" dxfId="8835" priority="9713">
      <formula>H18=""</formula>
    </cfRule>
  </conditionalFormatting>
  <conditionalFormatting sqref="B18">
    <cfRule type="expression" dxfId="8834" priority="9581">
      <formula>FM18&lt;&gt;""</formula>
    </cfRule>
    <cfRule type="expression" dxfId="8833" priority="9712">
      <formula>B18=""</formula>
    </cfRule>
  </conditionalFormatting>
  <conditionalFormatting sqref="CF18">
    <cfRule type="expression" dxfId="8832" priority="9646">
      <formula>FM18&lt;&gt;""</formula>
    </cfRule>
    <cfRule type="expression" dxfId="8831" priority="9711">
      <formula>CF18=""</formula>
    </cfRule>
  </conditionalFormatting>
  <conditionalFormatting sqref="EJ18">
    <cfRule type="expression" dxfId="8830" priority="9710">
      <formula>AND(OR(EC18:EH18&lt;&gt;""),EJ18="")</formula>
    </cfRule>
  </conditionalFormatting>
  <conditionalFormatting sqref="BE18">
    <cfRule type="expression" dxfId="8829" priority="9657">
      <formula>FM18&lt;&gt;""</formula>
    </cfRule>
    <cfRule type="expression" dxfId="8828" priority="9709">
      <formula>BE18=""</formula>
    </cfRule>
  </conditionalFormatting>
  <conditionalFormatting sqref="BF18">
    <cfRule type="expression" dxfId="8827" priority="9708">
      <formula>AND(BE18="同居",AND(BF18="",BG18=""))</formula>
    </cfRule>
  </conditionalFormatting>
  <conditionalFormatting sqref="CB18">
    <cfRule type="expression" dxfId="8826" priority="9707">
      <formula>AND(CA18&lt;&gt;"",CB18="")</formula>
    </cfRule>
  </conditionalFormatting>
  <conditionalFormatting sqref="CA18">
    <cfRule type="expression" dxfId="8825" priority="9706">
      <formula>AND(CA18="",CB18&lt;&gt;"")</formula>
    </cfRule>
  </conditionalFormatting>
  <conditionalFormatting sqref="DU18">
    <cfRule type="expression" dxfId="8824" priority="9607">
      <formula>FM18&lt;&gt;""</formula>
    </cfRule>
    <cfRule type="expression" dxfId="8823" priority="9703">
      <formula>AND(DU18&lt;&gt;"",DT18="")</formula>
    </cfRule>
    <cfRule type="expression" dxfId="8822" priority="9704">
      <formula>AND(DT18&lt;&gt;"自立",DU18="")</formula>
    </cfRule>
    <cfRule type="expression" dxfId="8821" priority="9705">
      <formula>AND(DT18="自立",DU18&lt;&gt;"")</formula>
    </cfRule>
  </conditionalFormatting>
  <conditionalFormatting sqref="DW18">
    <cfRule type="expression" dxfId="8820" priority="9605">
      <formula>FM18&lt;&gt;""</formula>
    </cfRule>
    <cfRule type="expression" dxfId="8819" priority="9700">
      <formula>AND(DW18&lt;&gt;"",DV18="")</formula>
    </cfRule>
    <cfRule type="expression" dxfId="8818" priority="9701">
      <formula>AND(DV18="自立",DW18&lt;&gt;"")</formula>
    </cfRule>
    <cfRule type="expression" dxfId="8817" priority="9702">
      <formula>AND(DV18&lt;&gt;"自立",DW18="")</formula>
    </cfRule>
  </conditionalFormatting>
  <conditionalFormatting sqref="I18:J18">
    <cfRule type="expression" dxfId="8816" priority="9699">
      <formula>I18=""</formula>
    </cfRule>
  </conditionalFormatting>
  <conditionalFormatting sqref="P18">
    <cfRule type="expression" dxfId="8815" priority="9693">
      <formula>FM18&lt;&gt;""</formula>
    </cfRule>
    <cfRule type="expression" dxfId="8814" priority="9698">
      <formula>P18=""</formula>
    </cfRule>
  </conditionalFormatting>
  <conditionalFormatting sqref="FN18">
    <cfRule type="expression" dxfId="8813" priority="9576">
      <formula>AND(FN18="",AND(Q18:FJ18=""))</formula>
    </cfRule>
    <cfRule type="expression" dxfId="8812" priority="9577">
      <formula>AND(FN18&lt;&gt;"",OR(Q18:FJ18&lt;&gt;""))</formula>
    </cfRule>
  </conditionalFormatting>
  <conditionalFormatting sqref="FM18">
    <cfRule type="expression" dxfId="8811" priority="9578">
      <formula>AND(FM18="",AND(Q18:FJ18=""))</formula>
    </cfRule>
    <cfRule type="expression" dxfId="8810" priority="9580">
      <formula>AND(FM18&lt;&gt;"",OR(Q18:FJ18&lt;&gt;""))</formula>
    </cfRule>
  </conditionalFormatting>
  <conditionalFormatting sqref="FL18">
    <cfRule type="expression" dxfId="8809" priority="9579">
      <formula>FL18=""</formula>
    </cfRule>
  </conditionalFormatting>
  <conditionalFormatting sqref="C19">
    <cfRule type="expression" dxfId="8808" priority="9575">
      <formula>C19=""</formula>
    </cfRule>
  </conditionalFormatting>
  <conditionalFormatting sqref="D19">
    <cfRule type="expression" dxfId="8807" priority="9574">
      <formula>D19=""</formula>
    </cfRule>
  </conditionalFormatting>
  <conditionalFormatting sqref="E19">
    <cfRule type="expression" dxfId="8806" priority="9573">
      <formula>E19=""</formula>
    </cfRule>
  </conditionalFormatting>
  <conditionalFormatting sqref="G19">
    <cfRule type="expression" dxfId="8805" priority="9572">
      <formula>G19=""</formula>
    </cfRule>
  </conditionalFormatting>
  <conditionalFormatting sqref="K19">
    <cfRule type="expression" dxfId="8804" priority="9313">
      <formula>FM19&lt;&gt;""</formula>
    </cfRule>
    <cfRule type="expression" dxfId="8803" priority="9571">
      <formula>AND(K19="",L19="")</formula>
    </cfRule>
  </conditionalFormatting>
  <conditionalFormatting sqref="L19">
    <cfRule type="expression" dxfId="8802" priority="9312">
      <formula>FM19&lt;&gt;""</formula>
    </cfRule>
    <cfRule type="expression" dxfId="8801" priority="9570">
      <formula>AND(K19="",L19="")</formula>
    </cfRule>
  </conditionalFormatting>
  <conditionalFormatting sqref="O19">
    <cfRule type="expression" dxfId="8800" priority="9311">
      <formula>FM19&lt;&gt;""</formula>
    </cfRule>
    <cfRule type="expression" dxfId="8799" priority="9569">
      <formula>O19=""</formula>
    </cfRule>
  </conditionalFormatting>
  <conditionalFormatting sqref="Q19">
    <cfRule type="expression" dxfId="8798" priority="9309">
      <formula>FM19&lt;&gt;""</formula>
    </cfRule>
    <cfRule type="expression" dxfId="8797" priority="9567">
      <formula>AND(Q19&lt;&gt;"",OR(R19:AD19&lt;&gt;""))</formula>
    </cfRule>
    <cfRule type="expression" dxfId="8796" priority="9568">
      <formula>AND(Q19="",AND(R19:AD19=""))</formula>
    </cfRule>
  </conditionalFormatting>
  <conditionalFormatting sqref="R19">
    <cfRule type="expression" dxfId="8795" priority="9308">
      <formula>FM19&lt;&gt;""</formula>
    </cfRule>
    <cfRule type="expression" dxfId="8794" priority="9565">
      <formula>AND(Q19&lt;&gt;"",OR(R19:AD19&lt;&gt;""))</formula>
    </cfRule>
    <cfRule type="expression" dxfId="8793" priority="9566">
      <formula>AND(Q19="",AND(R19:AD19=""))</formula>
    </cfRule>
  </conditionalFormatting>
  <conditionalFormatting sqref="S19">
    <cfRule type="expression" dxfId="8792" priority="9307">
      <formula>FM19&lt;&gt;""</formula>
    </cfRule>
    <cfRule type="expression" dxfId="8791" priority="9563">
      <formula>AND(Q19&lt;&gt;"",OR(R19:AD19&lt;&gt;""))</formula>
    </cfRule>
    <cfRule type="expression" dxfId="8790" priority="9564">
      <formula>AND(Q19="",AND(R19:AD19=""))</formula>
    </cfRule>
  </conditionalFormatting>
  <conditionalFormatting sqref="T19">
    <cfRule type="expression" dxfId="8789" priority="9306">
      <formula>FM19&lt;&gt;""</formula>
    </cfRule>
    <cfRule type="expression" dxfId="8788" priority="9551">
      <formula>AND(Q19&lt;&gt;"",OR(R19:AD19&lt;&gt;""))</formula>
    </cfRule>
    <cfRule type="expression" dxfId="8787" priority="9562">
      <formula>AND(Q19="",AND(R19:AD19=""))</formula>
    </cfRule>
  </conditionalFormatting>
  <conditionalFormatting sqref="U19">
    <cfRule type="expression" dxfId="8786" priority="9305">
      <formula>FM19&lt;&gt;""</formula>
    </cfRule>
    <cfRule type="expression" dxfId="8785" priority="9550">
      <formula>AND(Q19&lt;&gt;"",OR(R19:AD19&lt;&gt;""))</formula>
    </cfRule>
    <cfRule type="expression" dxfId="8784" priority="9561">
      <formula>AND(Q19="",AND(R19:AD19=""))</formula>
    </cfRule>
  </conditionalFormatting>
  <conditionalFormatting sqref="V19">
    <cfRule type="expression" dxfId="8783" priority="9304">
      <formula>FM19&lt;&gt;""</formula>
    </cfRule>
    <cfRule type="expression" dxfId="8782" priority="9549">
      <formula>AND(Q19&lt;&gt;"",OR(R19:AD19&lt;&gt;""))</formula>
    </cfRule>
    <cfRule type="expression" dxfId="8781" priority="9560">
      <formula>AND(Q19="",AND(R19:AD19=""))</formula>
    </cfRule>
  </conditionalFormatting>
  <conditionalFormatting sqref="W19">
    <cfRule type="expression" dxfId="8780" priority="9303">
      <formula>FM19&lt;&gt;""</formula>
    </cfRule>
    <cfRule type="expression" dxfId="8779" priority="9548">
      <formula>AND(Q19&lt;&gt;"",OR(R19:AD19&lt;&gt;""))</formula>
    </cfRule>
    <cfRule type="expression" dxfId="8778" priority="9559">
      <formula>AND(Q19="",AND(R19:AD19=""))</formula>
    </cfRule>
  </conditionalFormatting>
  <conditionalFormatting sqref="X19">
    <cfRule type="expression" dxfId="8777" priority="9302">
      <formula>FM19&lt;&gt;""</formula>
    </cfRule>
    <cfRule type="expression" dxfId="8776" priority="9547">
      <formula>AND(Q19&lt;&gt;"",OR(R19:AD19&lt;&gt;""))</formula>
    </cfRule>
    <cfRule type="expression" dxfId="8775" priority="9558">
      <formula>AND(Q19="",AND(R19:AD19=""))</formula>
    </cfRule>
  </conditionalFormatting>
  <conditionalFormatting sqref="Y19">
    <cfRule type="expression" dxfId="8774" priority="9301">
      <formula>FM19&lt;&gt;""</formula>
    </cfRule>
    <cfRule type="expression" dxfId="8773" priority="9546">
      <formula>AND(Q19&lt;&gt;"",OR(R19:AD19&lt;&gt;""))</formula>
    </cfRule>
    <cfRule type="expression" dxfId="8772" priority="9557">
      <formula>AND(Q19="",AND(R19:AD19=""))</formula>
    </cfRule>
  </conditionalFormatting>
  <conditionalFormatting sqref="Z19">
    <cfRule type="expression" dxfId="8771" priority="9300">
      <formula>FM19&lt;&gt;""</formula>
    </cfRule>
    <cfRule type="expression" dxfId="8770" priority="9545">
      <formula>AND(Q19&lt;&gt;"",OR(R19:AD19&lt;&gt;""))</formula>
    </cfRule>
    <cfRule type="expression" dxfId="8769" priority="9556">
      <formula>AND(Q19="",AND(R19:AD19=""))</formula>
    </cfRule>
  </conditionalFormatting>
  <conditionalFormatting sqref="AA19">
    <cfRule type="expression" dxfId="8768" priority="9299">
      <formula>FM19&lt;&gt;""</formula>
    </cfRule>
    <cfRule type="expression" dxfId="8767" priority="9544">
      <formula>AND(Q19&lt;&gt;"",OR(R19:AD19&lt;&gt;""))</formula>
    </cfRule>
    <cfRule type="expression" dxfId="8766" priority="9555">
      <formula>AND(Q19="",AND(R19:AD19=""))</formula>
    </cfRule>
  </conditionalFormatting>
  <conditionalFormatting sqref="AB19">
    <cfRule type="expression" dxfId="8765" priority="9298">
      <formula>FM19&lt;&gt;""</formula>
    </cfRule>
    <cfRule type="expression" dxfId="8764" priority="9543">
      <formula>AND(Q19&lt;&gt;"",OR(R19:AD19&lt;&gt;""))</formula>
    </cfRule>
    <cfRule type="expression" dxfId="8763" priority="9554">
      <formula>AND(Q19="",AND(R19:AD19=""))</formula>
    </cfRule>
  </conditionalFormatting>
  <conditionalFormatting sqref="AC19">
    <cfRule type="expression" dxfId="8762" priority="9297">
      <formula>FM19&lt;&gt;""</formula>
    </cfRule>
    <cfRule type="expression" dxfId="8761" priority="9542">
      <formula>AND(Q19&lt;&gt;"",OR(R19:AD19&lt;&gt;""))</formula>
    </cfRule>
    <cfRule type="expression" dxfId="8760" priority="9553">
      <formula>AND(Q19="",AND(R19:AD19=""))</formula>
    </cfRule>
  </conditionalFormatting>
  <conditionalFormatting sqref="AD19">
    <cfRule type="expression" dxfId="8759" priority="9296">
      <formula>FM19&lt;&gt;""</formula>
    </cfRule>
    <cfRule type="expression" dxfId="8758" priority="9541">
      <formula>AND(Q19&lt;&gt;"",OR(R19:AD19&lt;&gt;""))</formula>
    </cfRule>
    <cfRule type="expression" dxfId="8757" priority="9552">
      <formula>AND(Q19="",AND(R19:AD19=""))</formula>
    </cfRule>
  </conditionalFormatting>
  <conditionalFormatting sqref="AE19">
    <cfRule type="expression" dxfId="8756" priority="9295">
      <formula>FM19&lt;&gt;""</formula>
    </cfRule>
    <cfRule type="expression" dxfId="8755" priority="9538">
      <formula>AND(AE19="無",OR(AF19:AI19&lt;&gt;""))</formula>
    </cfRule>
    <cfRule type="expression" dxfId="8754" priority="9539">
      <formula>AND(AE19="有",AND(AF19:AI19=""))</formula>
    </cfRule>
    <cfRule type="expression" dxfId="8753" priority="9540">
      <formula>AE19=""</formula>
    </cfRule>
  </conditionalFormatting>
  <conditionalFormatting sqref="AF19">
    <cfRule type="expression" dxfId="8752" priority="9533">
      <formula>AND(AE19="無",OR(AF19:AI19&lt;&gt;""))</formula>
    </cfRule>
    <cfRule type="expression" dxfId="8751" priority="9537">
      <formula>AND(AE19="有",AND(AF19:AI19=""))</formula>
    </cfRule>
  </conditionalFormatting>
  <conditionalFormatting sqref="AG19">
    <cfRule type="expression" dxfId="8750" priority="9532">
      <formula>AND(AE19="無",OR(AF19:AI19&lt;&gt;""))</formula>
    </cfRule>
    <cfRule type="expression" dxfId="8749" priority="9536">
      <formula>AND(AE19="有",AND(AF19:AI19=""))</formula>
    </cfRule>
  </conditionalFormatting>
  <conditionalFormatting sqref="AH19">
    <cfRule type="expression" dxfId="8748" priority="9531">
      <formula>AND(AE19="無",OR(AF19:AI19&lt;&gt;""))</formula>
    </cfRule>
    <cfRule type="expression" dxfId="8747" priority="9535">
      <formula>AND(AE19="有",AND(AF19:AI19=""))</formula>
    </cfRule>
  </conditionalFormatting>
  <conditionalFormatting sqref="AI19">
    <cfRule type="expression" dxfId="8746" priority="9530">
      <formula>AND(AE19="無",OR(AF19:AI19&lt;&gt;""))</formula>
    </cfRule>
    <cfRule type="expression" dxfId="8745" priority="9534">
      <formula>AND(AE19="有",AND(AF19:AI19=""))</formula>
    </cfRule>
  </conditionalFormatting>
  <conditionalFormatting sqref="AJ19">
    <cfRule type="expression" dxfId="8744" priority="9294">
      <formula>FM19&lt;&gt;""</formula>
    </cfRule>
    <cfRule type="expression" dxfId="8743" priority="9529">
      <formula>AJ19=""</formula>
    </cfRule>
  </conditionalFormatting>
  <conditionalFormatting sqref="AK19">
    <cfRule type="expression" dxfId="8742" priority="9293">
      <formula>FM19&lt;&gt;""</formula>
    </cfRule>
    <cfRule type="expression" dxfId="8741" priority="9528">
      <formula>AK19=""</formula>
    </cfRule>
  </conditionalFormatting>
  <conditionalFormatting sqref="AL19">
    <cfRule type="expression" dxfId="8740" priority="9292">
      <formula>FM19&lt;&gt;""</formula>
    </cfRule>
    <cfRule type="expression" dxfId="8739" priority="9527">
      <formula>AL19=""</formula>
    </cfRule>
  </conditionalFormatting>
  <conditionalFormatting sqref="AM19">
    <cfRule type="expression" dxfId="8738" priority="9291">
      <formula>FM19&lt;&gt;""</formula>
    </cfRule>
    <cfRule type="expression" dxfId="8737" priority="9526">
      <formula>AM19=""</formula>
    </cfRule>
  </conditionalFormatting>
  <conditionalFormatting sqref="AN19">
    <cfRule type="expression" dxfId="8736" priority="9290">
      <formula>FM19&lt;&gt;""</formula>
    </cfRule>
    <cfRule type="expression" dxfId="8735" priority="9521">
      <formula>AND(AN19="なし",AO19&lt;&gt;"")</formula>
    </cfRule>
    <cfRule type="expression" dxfId="8734" priority="9522">
      <formula>AND(AN19="あり",AO19="")</formula>
    </cfRule>
    <cfRule type="expression" dxfId="8733" priority="9525">
      <formula>AN19=""</formula>
    </cfRule>
  </conditionalFormatting>
  <conditionalFormatting sqref="AO19">
    <cfRule type="expression" dxfId="8732" priority="9523">
      <formula>AND(AN19="なし",AO19&lt;&gt;"")</formula>
    </cfRule>
    <cfRule type="expression" dxfId="8731" priority="9524">
      <formula>AND(AN19="あり",AO19="")</formula>
    </cfRule>
  </conditionalFormatting>
  <conditionalFormatting sqref="AP19">
    <cfRule type="expression" dxfId="8730" priority="9289">
      <formula>FM19&lt;&gt;""</formula>
    </cfRule>
    <cfRule type="expression" dxfId="8729" priority="9519">
      <formula>AND(AP19&lt;&gt;"",OR(AQ19:BD19&lt;&gt;""))</formula>
    </cfRule>
    <cfRule type="expression" dxfId="8728" priority="9520">
      <formula>AND(AP19="",AND(AQ19:BD19=""))</formula>
    </cfRule>
  </conditionalFormatting>
  <conditionalFormatting sqref="AQ19">
    <cfRule type="expression" dxfId="8727" priority="9288">
      <formula>FM19&lt;&gt;""</formula>
    </cfRule>
    <cfRule type="expression" dxfId="8726" priority="9517">
      <formula>AND(AP19&lt;&gt;"",OR(AQ19:BD19&lt;&gt;""))</formula>
    </cfRule>
    <cfRule type="expression" dxfId="8725" priority="9518">
      <formula>AND(AP19="",AND(AQ19:BD19=""))</formula>
    </cfRule>
  </conditionalFormatting>
  <conditionalFormatting sqref="AR19">
    <cfRule type="expression" dxfId="8724" priority="9287">
      <formula>FM19&lt;&gt;""</formula>
    </cfRule>
    <cfRule type="expression" dxfId="8723" priority="9515">
      <formula>AND(AP19&lt;&gt;"",OR(AQ19:BD19&lt;&gt;""))</formula>
    </cfRule>
    <cfRule type="expression" dxfId="8722" priority="9516">
      <formula>AND(AP19="",AND(AQ19:BD19=""))</formula>
    </cfRule>
  </conditionalFormatting>
  <conditionalFormatting sqref="AS19">
    <cfRule type="expression" dxfId="8721" priority="9286">
      <formula>FM19&lt;&gt;""</formula>
    </cfRule>
    <cfRule type="expression" dxfId="8720" priority="9513">
      <formula>AND(AP19&lt;&gt;"",OR(AQ19:BD19&lt;&gt;""))</formula>
    </cfRule>
    <cfRule type="expression" dxfId="8719" priority="9514">
      <formula>AND(AP19="",AND(AQ19:BD19=""))</formula>
    </cfRule>
  </conditionalFormatting>
  <conditionalFormatting sqref="AT19">
    <cfRule type="expression" dxfId="8718" priority="9285">
      <formula>FM19&lt;&gt;""</formula>
    </cfRule>
    <cfRule type="expression" dxfId="8717" priority="9511">
      <formula>AND(AP19&lt;&gt;"",OR(AQ19:BD19&lt;&gt;""))</formula>
    </cfRule>
    <cfRule type="expression" dxfId="8716" priority="9512">
      <formula>AND(AP19="",AND(AQ19:BD19=""))</formula>
    </cfRule>
  </conditionalFormatting>
  <conditionalFormatting sqref="AU19">
    <cfRule type="expression" dxfId="8715" priority="9284">
      <formula>FM19&lt;&gt;""</formula>
    </cfRule>
    <cfRule type="expression" dxfId="8714" priority="9509">
      <formula>AND(AP19&lt;&gt;"",OR(AQ19:BD19&lt;&gt;""))</formula>
    </cfRule>
    <cfRule type="expression" dxfId="8713" priority="9510">
      <formula>AND(AP19="",AND(AQ19:BD19=""))</formula>
    </cfRule>
  </conditionalFormatting>
  <conditionalFormatting sqref="AV19">
    <cfRule type="expression" dxfId="8712" priority="9283">
      <formula>FM19&lt;&gt;""</formula>
    </cfRule>
    <cfRule type="expression" dxfId="8711" priority="9507">
      <formula>AND(AP19&lt;&gt;"",OR(AQ19:BD19&lt;&gt;""))</formula>
    </cfRule>
    <cfRule type="expression" dxfId="8710" priority="9508">
      <formula>AND(AP19="",AND(AQ19:BD19=""))</formula>
    </cfRule>
  </conditionalFormatting>
  <conditionalFormatting sqref="AW19">
    <cfRule type="expression" dxfId="8709" priority="9282">
      <formula>FM19&lt;&gt;""</formula>
    </cfRule>
    <cfRule type="expression" dxfId="8708" priority="9505">
      <formula>AND(AP19&lt;&gt;"",OR(AQ19:BD19&lt;&gt;""))</formula>
    </cfRule>
    <cfRule type="expression" dxfId="8707" priority="9506">
      <formula>AND(AP19="",AND(AQ19:BD19=""))</formula>
    </cfRule>
  </conditionalFormatting>
  <conditionalFormatting sqref="AX19">
    <cfRule type="expression" dxfId="8706" priority="9281">
      <formula>FM19&lt;&gt;""</formula>
    </cfRule>
    <cfRule type="expression" dxfId="8705" priority="9503">
      <formula>AND(AP19&lt;&gt;"",OR(AQ19:BD19&lt;&gt;""))</formula>
    </cfRule>
    <cfRule type="expression" dxfId="8704" priority="9504">
      <formula>AND(AP19="",AND(AQ19:BD19=""))</formula>
    </cfRule>
  </conditionalFormatting>
  <conditionalFormatting sqref="AY19">
    <cfRule type="expression" dxfId="8703" priority="9280">
      <formula>FM19&lt;&gt;""</formula>
    </cfRule>
    <cfRule type="expression" dxfId="8702" priority="9501">
      <formula>AND(AP19&lt;&gt;"",OR(AQ19:BD19&lt;&gt;""))</formula>
    </cfRule>
    <cfRule type="expression" dxfId="8701" priority="9502">
      <formula>AND(AP19="",AND(AQ19:BD19=""))</formula>
    </cfRule>
  </conditionalFormatting>
  <conditionalFormatting sqref="AZ19">
    <cfRule type="expression" dxfId="8700" priority="9279">
      <formula>FM19&lt;&gt;""</formula>
    </cfRule>
    <cfRule type="expression" dxfId="8699" priority="9499">
      <formula>AND(AP19&lt;&gt;"",OR(AQ19:BD19&lt;&gt;""))</formula>
    </cfRule>
    <cfRule type="expression" dxfId="8698" priority="9500">
      <formula>AND(AP19="",AND(AQ19:BD19=""))</formula>
    </cfRule>
  </conditionalFormatting>
  <conditionalFormatting sqref="BA19">
    <cfRule type="expression" dxfId="8697" priority="9278">
      <formula>FM19&lt;&gt;""</formula>
    </cfRule>
    <cfRule type="expression" dxfId="8696" priority="9497">
      <formula>AND(AP19&lt;&gt;"",OR(AQ19:BD19&lt;&gt;""))</formula>
    </cfRule>
    <cfRule type="expression" dxfId="8695" priority="9498">
      <formula>AND(AP19="",AND(AQ19:BD19=""))</formula>
    </cfRule>
  </conditionalFormatting>
  <conditionalFormatting sqref="BB19">
    <cfRule type="expression" dxfId="8694" priority="9277">
      <formula>FM19&lt;&gt;""</formula>
    </cfRule>
    <cfRule type="expression" dxfId="8693" priority="9495">
      <formula>AND(AP19&lt;&gt;"",OR(AQ19:BD19&lt;&gt;""))</formula>
    </cfRule>
    <cfRule type="expression" dxfId="8692" priority="9496">
      <formula>AND(AP19="",AND(AQ19:BD19=""))</formula>
    </cfRule>
  </conditionalFormatting>
  <conditionalFormatting sqref="BC19">
    <cfRule type="expression" dxfId="8691" priority="9276">
      <formula>FM19&lt;&gt;""</formula>
    </cfRule>
    <cfRule type="expression" dxfId="8690" priority="9493">
      <formula>AND(AP19&lt;&gt;"",OR(AQ19:BD19&lt;&gt;""))</formula>
    </cfRule>
    <cfRule type="expression" dxfId="8689" priority="9494">
      <formula>AND(AP19="",AND(AQ19:BD19=""))</formula>
    </cfRule>
  </conditionalFormatting>
  <conditionalFormatting sqref="BD19">
    <cfRule type="expression" dxfId="8688" priority="9275">
      <formula>FM19&lt;&gt;""</formula>
    </cfRule>
    <cfRule type="expression" dxfId="8687" priority="9491">
      <formula>AND(AP19&lt;&gt;"",OR(AQ19:BD19&lt;&gt;""))</formula>
    </cfRule>
    <cfRule type="expression" dxfId="8686" priority="9492">
      <formula>AND(AP19="",AND(AQ19:BD19=""))</formula>
    </cfRule>
  </conditionalFormatting>
  <conditionalFormatting sqref="BG19">
    <cfRule type="expression" dxfId="8685" priority="9332">
      <formula>AND(BE19="独居",BG19&gt;=1)</formula>
    </cfRule>
    <cfRule type="expression" dxfId="8684" priority="9489">
      <formula>AND(BE19="同居",AND(BN19="",BG19&lt;&gt;COUNTA(BI19:BM19)))</formula>
    </cfRule>
    <cfRule type="expression" dxfId="8683" priority="9490">
      <formula>AND(BE19="同居",OR(BG19="",BG19=0))</formula>
    </cfRule>
  </conditionalFormatting>
  <conditionalFormatting sqref="BH19">
    <cfRule type="expression" dxfId="8682" priority="9487">
      <formula>AND(BE19="独居",BH19&gt;=1)</formula>
    </cfRule>
    <cfRule type="expression" dxfId="8681" priority="9488">
      <formula>AND(BE19="同居",OR(BH19="",BH19&gt;BG19))</formula>
    </cfRule>
  </conditionalFormatting>
  <conditionalFormatting sqref="BI19">
    <cfRule type="expression" dxfId="8680" priority="9480">
      <formula>AND(BE19="独居",OR(BI19:BN19&lt;&gt;""))</formula>
    </cfRule>
    <cfRule type="expression" dxfId="8679" priority="9486">
      <formula>AND(BE19="同居",AND(BN19="",BG19&lt;&gt;COUNTA(BI19:BM19)))</formula>
    </cfRule>
  </conditionalFormatting>
  <conditionalFormatting sqref="BJ19">
    <cfRule type="expression" dxfId="8678" priority="9479">
      <formula>AND(BE19="独居",OR(BI19:BN19&lt;&gt;""))</formula>
    </cfRule>
    <cfRule type="expression" dxfId="8677" priority="9485">
      <formula>AND(BE19="同居",AND(BN19="",BG19&lt;&gt;COUNTA(BI19:BM19)))</formula>
    </cfRule>
  </conditionalFormatting>
  <conditionalFormatting sqref="BK19">
    <cfRule type="expression" dxfId="8676" priority="9478">
      <formula>AND(BE19="独居",OR(BI19:BN19&lt;&gt;""))</formula>
    </cfRule>
    <cfRule type="expression" dxfId="8675" priority="9484">
      <formula>AND(BE19="同居",AND(BN19="",BG19&lt;&gt;COUNTA(BI19:BM19)))</formula>
    </cfRule>
  </conditionalFormatting>
  <conditionalFormatting sqref="BL19">
    <cfRule type="expression" dxfId="8674" priority="9477">
      <formula>AND(BE19="独居",OR(BI19:BN19&lt;&gt;""))</formula>
    </cfRule>
    <cfRule type="expression" dxfId="8673" priority="9483">
      <formula>AND(BE19="同居",AND(BN19="",BG19&lt;&gt;COUNTA(BI19:BM19)))</formula>
    </cfRule>
  </conditionalFormatting>
  <conditionalFormatting sqref="BM19">
    <cfRule type="expression" dxfId="8672" priority="9476">
      <formula>AND(BE19="独居",OR(BI19:BN19&lt;&gt;""))</formula>
    </cfRule>
    <cfRule type="expression" dxfId="8671" priority="9482">
      <formula>AND(BE19="同居",AND(BN19="",BG19&lt;&gt;COUNTA(BI19:BM19)))</formula>
    </cfRule>
  </conditionalFormatting>
  <conditionalFormatting sqref="BN19">
    <cfRule type="expression" dxfId="8670" priority="9475">
      <formula>AND(BE19="独居",OR(BI19:BN19&lt;&gt;""))</formula>
    </cfRule>
    <cfRule type="expression" dxfId="8669" priority="9481">
      <formula>AND(BE19="同居",AND(BN19="",BG19&lt;&gt;COUNTA(BI19:BM19)))</formula>
    </cfRule>
  </conditionalFormatting>
  <conditionalFormatting sqref="CG19">
    <cfRule type="expression" dxfId="8668" priority="9262">
      <formula>FM19&lt;&gt;""</formula>
    </cfRule>
    <cfRule type="expression" dxfId="8667" priority="9474">
      <formula>CG19=""</formula>
    </cfRule>
  </conditionalFormatting>
  <conditionalFormatting sqref="CH19">
    <cfRule type="expression" dxfId="8666" priority="9261">
      <formula>FM19&lt;&gt;""</formula>
    </cfRule>
    <cfRule type="expression" dxfId="8665" priority="9473">
      <formula>CH19=""</formula>
    </cfRule>
  </conditionalFormatting>
  <conditionalFormatting sqref="CI19">
    <cfRule type="expression" dxfId="8664" priority="9260">
      <formula>FM19&lt;&gt;""</formula>
    </cfRule>
    <cfRule type="expression" dxfId="8663" priority="9472">
      <formula>CI19=""</formula>
    </cfRule>
  </conditionalFormatting>
  <conditionalFormatting sqref="CJ19">
    <cfRule type="expression" dxfId="8662" priority="9259">
      <formula>FM19&lt;&gt;""</formula>
    </cfRule>
    <cfRule type="expression" dxfId="8661" priority="9471">
      <formula>CJ19=""</formula>
    </cfRule>
  </conditionalFormatting>
  <conditionalFormatting sqref="CK19">
    <cfRule type="expression" dxfId="8660" priority="9258">
      <formula>FM19&lt;&gt;""</formula>
    </cfRule>
    <cfRule type="expression" dxfId="8659" priority="9470">
      <formula>CK19=""</formula>
    </cfRule>
  </conditionalFormatting>
  <conditionalFormatting sqref="CL19">
    <cfRule type="expression" dxfId="8658" priority="9257">
      <formula>FM19&lt;&gt;""</formula>
    </cfRule>
    <cfRule type="expression" dxfId="8657" priority="9469">
      <formula>CL19=""</formula>
    </cfRule>
  </conditionalFormatting>
  <conditionalFormatting sqref="CM19">
    <cfRule type="expression" dxfId="8656" priority="9256">
      <formula>FM19&lt;&gt;""</formula>
    </cfRule>
    <cfRule type="expression" dxfId="8655" priority="9468">
      <formula>CM19=""</formula>
    </cfRule>
  </conditionalFormatting>
  <conditionalFormatting sqref="CN19">
    <cfRule type="expression" dxfId="8654" priority="9255">
      <formula>FM19&lt;&gt;""</formula>
    </cfRule>
    <cfRule type="expression" dxfId="8653" priority="9467">
      <formula>CN19=""</formula>
    </cfRule>
  </conditionalFormatting>
  <conditionalFormatting sqref="CO19">
    <cfRule type="expression" dxfId="8652" priority="9331">
      <formula>AND(CN19=0,CO19&lt;&gt;"")</formula>
    </cfRule>
    <cfRule type="expression" dxfId="8651" priority="9466">
      <formula>AND(CN19&gt;0,CO19="")</formula>
    </cfRule>
  </conditionalFormatting>
  <conditionalFormatting sqref="CP19">
    <cfRule type="expression" dxfId="8650" priority="9254">
      <formula>FM19&lt;&gt;""</formula>
    </cfRule>
    <cfRule type="expression" dxfId="8649" priority="9464">
      <formula>AND(CP19&lt;&gt;"",OR(CQ19:CT19&lt;&gt;""))</formula>
    </cfRule>
    <cfRule type="expression" dxfId="8648" priority="9465">
      <formula>AND(CP19="",AND(CQ19:CT19=""))</formula>
    </cfRule>
  </conditionalFormatting>
  <conditionalFormatting sqref="CQ19">
    <cfRule type="expression" dxfId="8647" priority="9253">
      <formula>FM19&lt;&gt;""</formula>
    </cfRule>
    <cfRule type="expression" dxfId="8646" priority="9462">
      <formula>AND(CP19&lt;&gt;"",OR(CQ19:CT19&lt;&gt;""))</formula>
    </cfRule>
    <cfRule type="expression" dxfId="8645" priority="9463">
      <formula>AND(CP19="",AND(CQ19:CT19=""))</formula>
    </cfRule>
  </conditionalFormatting>
  <conditionalFormatting sqref="CR19">
    <cfRule type="expression" dxfId="8644" priority="9252">
      <formula>FM19&lt;&gt;""</formula>
    </cfRule>
    <cfRule type="expression" dxfId="8643" priority="9460">
      <formula>AND(CP19&lt;&gt;"",OR(CQ19:CT19&lt;&gt;""))</formula>
    </cfRule>
    <cfRule type="expression" dxfId="8642" priority="9461">
      <formula>AND(CP19="",AND(CQ19:CT19=""))</formula>
    </cfRule>
  </conditionalFormatting>
  <conditionalFormatting sqref="CS19">
    <cfRule type="expression" dxfId="8641" priority="9251">
      <formula>FM19&lt;&gt;""</formula>
    </cfRule>
    <cfRule type="expression" dxfId="8640" priority="9458">
      <formula>AND(CP19&lt;&gt;"",OR(CQ19:CT19&lt;&gt;""))</formula>
    </cfRule>
    <cfRule type="expression" dxfId="8639" priority="9459">
      <formula>AND(CP19="",AND(CQ19:CT19=""))</formula>
    </cfRule>
  </conditionalFormatting>
  <conditionalFormatting sqref="CT19">
    <cfRule type="expression" dxfId="8638" priority="9250">
      <formula>FM19&lt;&gt;""</formula>
    </cfRule>
    <cfRule type="expression" dxfId="8637" priority="9456">
      <formula>AND(CP19&lt;&gt;"",OR(CQ19:CT19&lt;&gt;""))</formula>
    </cfRule>
    <cfRule type="expression" dxfId="8636" priority="9457">
      <formula>AND(CP19="",AND(CQ19:CT19=""))</formula>
    </cfRule>
  </conditionalFormatting>
  <conditionalFormatting sqref="CU19">
    <cfRule type="expression" dxfId="8635" priority="9249">
      <formula>FM19&lt;&gt;""</formula>
    </cfRule>
    <cfRule type="expression" dxfId="8634" priority="9455">
      <formula>CU19=""</formula>
    </cfRule>
  </conditionalFormatting>
  <conditionalFormatting sqref="CV19">
    <cfRule type="expression" dxfId="8633" priority="9248">
      <formula>FM19&lt;&gt;""</formula>
    </cfRule>
    <cfRule type="expression" dxfId="8632" priority="9454">
      <formula>CV19=""</formula>
    </cfRule>
  </conditionalFormatting>
  <conditionalFormatting sqref="CW19">
    <cfRule type="expression" dxfId="8631" priority="9247">
      <formula>FM19&lt;&gt;""</formula>
    </cfRule>
    <cfRule type="expression" dxfId="8630" priority="9452">
      <formula>AND(CW19&lt;&gt;"",OR(CX19:DI19&lt;&gt;""))</formula>
    </cfRule>
    <cfRule type="expression" dxfId="8629" priority="9453">
      <formula>AND(CW19="",AND(CX19:DI19=""))</formula>
    </cfRule>
  </conditionalFormatting>
  <conditionalFormatting sqref="CX19">
    <cfRule type="expression" dxfId="8628" priority="9246">
      <formula>FM19&lt;&gt;""</formula>
    </cfRule>
    <cfRule type="expression" dxfId="8627" priority="9426">
      <formula>AND(CY19&lt;&gt;"",CX19="")</formula>
    </cfRule>
    <cfRule type="expression" dxfId="8626" priority="9450">
      <formula>AND(CW19&lt;&gt;"",OR(CX19:DI19&lt;&gt;""))</formula>
    </cfRule>
    <cfRule type="expression" dxfId="8625" priority="9451">
      <formula>AND(CW19="",AND(CX19:DI19=""))</formula>
    </cfRule>
  </conditionalFormatting>
  <conditionalFormatting sqref="CY19">
    <cfRule type="expression" dxfId="8624" priority="9245">
      <formula>FM19&lt;&gt;""</formula>
    </cfRule>
    <cfRule type="expression" dxfId="8623" priority="9427">
      <formula>AND(CX19&lt;&gt;"",CY19="")</formula>
    </cfRule>
    <cfRule type="expression" dxfId="8622" priority="9448">
      <formula>AND(CW19&lt;&gt;"",OR(CX19:DI19&lt;&gt;""))</formula>
    </cfRule>
    <cfRule type="expression" dxfId="8621" priority="9449">
      <formula>AND(CW19="",AND(CX19:DI19=""))</formula>
    </cfRule>
  </conditionalFormatting>
  <conditionalFormatting sqref="CZ19">
    <cfRule type="expression" dxfId="8620" priority="9244">
      <formula>FM19&lt;&gt;""</formula>
    </cfRule>
    <cfRule type="expression" dxfId="8619" priority="9446">
      <formula>AND(CW19&lt;&gt;"",OR(CX19:DI19&lt;&gt;""))</formula>
    </cfRule>
    <cfRule type="expression" dxfId="8618" priority="9447">
      <formula>AND(CW19="",AND(CX19:DI19=""))</formula>
    </cfRule>
  </conditionalFormatting>
  <conditionalFormatting sqref="DA19">
    <cfRule type="expression" dxfId="8617" priority="9243">
      <formula>FM19&lt;&gt;""</formula>
    </cfRule>
    <cfRule type="expression" dxfId="8616" priority="9424">
      <formula>AND(DB19&lt;&gt;"",DA19="")</formula>
    </cfRule>
    <cfRule type="expression" dxfId="8615" priority="9444">
      <formula>AND(CW19&lt;&gt;"",OR(CX19:DI19&lt;&gt;""))</formula>
    </cfRule>
    <cfRule type="expression" dxfId="8614" priority="9445">
      <formula>AND(CW19="",AND(CX19:DI19=""))</formula>
    </cfRule>
  </conditionalFormatting>
  <conditionalFormatting sqref="DB19">
    <cfRule type="expression" dxfId="8613" priority="9242">
      <formula>FM19&lt;&gt;""</formula>
    </cfRule>
    <cfRule type="expression" dxfId="8612" priority="9425">
      <formula>AND(DA19&lt;&gt;"",DB19="")</formula>
    </cfRule>
    <cfRule type="expression" dxfId="8611" priority="9442">
      <formula>AND(CW19&lt;&gt;"",OR(CX19:DI19&lt;&gt;""))</formula>
    </cfRule>
    <cfRule type="expression" dxfId="8610" priority="9443">
      <formula>AND(CW19="",AND(CX19:DI19=""))</formula>
    </cfRule>
  </conditionalFormatting>
  <conditionalFormatting sqref="DC19">
    <cfRule type="expression" dxfId="8609" priority="9241">
      <formula>FM19&lt;&gt;""</formula>
    </cfRule>
    <cfRule type="expression" dxfId="8608" priority="9440">
      <formula>AND(CW19&lt;&gt;"",OR(CX19:DI19&lt;&gt;""))</formula>
    </cfRule>
    <cfRule type="expression" dxfId="8607" priority="9441">
      <formula>AND(CW19="",AND(CX19:DI19=""))</formula>
    </cfRule>
  </conditionalFormatting>
  <conditionalFormatting sqref="DD19">
    <cfRule type="expression" dxfId="8606" priority="9240">
      <formula>FM19&lt;&gt;""</formula>
    </cfRule>
    <cfRule type="expression" dxfId="8605" priority="9438">
      <formula>AND(CW19&lt;&gt;"",OR(CX19:DI19&lt;&gt;""))</formula>
    </cfRule>
    <cfRule type="expression" dxfId="8604" priority="9439">
      <formula>AND(CW19="",AND(CX19:DI19=""))</formula>
    </cfRule>
  </conditionalFormatting>
  <conditionalFormatting sqref="DE19">
    <cfRule type="expression" dxfId="8603" priority="9239">
      <formula>FM19&lt;&gt;""</formula>
    </cfRule>
    <cfRule type="expression" dxfId="8602" priority="9436">
      <formula>AND(CW19&lt;&gt;"",OR(CX19:DI19&lt;&gt;""))</formula>
    </cfRule>
    <cfRule type="expression" dxfId="8601" priority="9437">
      <formula>AND(CW19="",AND(CX19:DI19=""))</formula>
    </cfRule>
  </conditionalFormatting>
  <conditionalFormatting sqref="DF19">
    <cfRule type="expression" dxfId="8600" priority="9238">
      <formula>FM19&lt;&gt;""</formula>
    </cfRule>
    <cfRule type="expression" dxfId="8599" priority="9420">
      <formula>AND(DG19&lt;&gt;"",DF19="")</formula>
    </cfRule>
    <cfRule type="expression" dxfId="8598" priority="9434">
      <formula>AND(CW19&lt;&gt;"",OR(CX19:DI19&lt;&gt;""))</formula>
    </cfRule>
    <cfRule type="expression" dxfId="8597" priority="9435">
      <formula>AND(CW19="",AND(CX19:DI19=""))</formula>
    </cfRule>
  </conditionalFormatting>
  <conditionalFormatting sqref="DG19">
    <cfRule type="expression" dxfId="8596" priority="9237">
      <formula>FM19&lt;&gt;""</formula>
    </cfRule>
    <cfRule type="expression" dxfId="8595" priority="9421">
      <formula>AND(DF19&lt;&gt;"",DG19="")</formula>
    </cfRule>
    <cfRule type="expression" dxfId="8594" priority="9432">
      <formula>AND(CW19&lt;&gt;"",OR(CX19:DI19&lt;&gt;""))</formula>
    </cfRule>
    <cfRule type="expression" dxfId="8593" priority="9433">
      <formula>AND(CW19="",AND(CX19:DI19=""))</formula>
    </cfRule>
  </conditionalFormatting>
  <conditionalFormatting sqref="DH19">
    <cfRule type="expression" dxfId="8592" priority="9236">
      <formula>FM19&lt;&gt;""</formula>
    </cfRule>
    <cfRule type="expression" dxfId="8591" priority="9430">
      <formula>AND(CW19&lt;&gt;"",OR(CX19:DI19&lt;&gt;""))</formula>
    </cfRule>
    <cfRule type="expression" dxfId="8590" priority="9431">
      <formula>AND(CW19="",AND(CX19:DI19=""))</formula>
    </cfRule>
  </conditionalFormatting>
  <conditionalFormatting sqref="DI19">
    <cfRule type="expression" dxfId="8589" priority="9235">
      <formula>FM19&lt;&gt;""</formula>
    </cfRule>
    <cfRule type="expression" dxfId="8588" priority="9428">
      <formula>AND(CW19&lt;&gt;"",OR(CX19:DI19&lt;&gt;""))</formula>
    </cfRule>
    <cfRule type="expression" dxfId="8587" priority="9429">
      <formula>AND(CW19="",AND(CX19:DI19=""))</formula>
    </cfRule>
  </conditionalFormatting>
  <conditionalFormatting sqref="DJ19">
    <cfRule type="expression" dxfId="8586" priority="9234">
      <formula>FM19&lt;&gt;""</formula>
    </cfRule>
    <cfRule type="expression" dxfId="8585" priority="9423">
      <formula>DJ19=""</formula>
    </cfRule>
  </conditionalFormatting>
  <conditionalFormatting sqref="DK19">
    <cfRule type="expression" dxfId="8584" priority="9233">
      <formula>FM19&lt;&gt;""</formula>
    </cfRule>
    <cfRule type="expression" dxfId="8583" priority="9422">
      <formula>AND(DJ19&lt;&gt;"自立",DK19="")</formula>
    </cfRule>
  </conditionalFormatting>
  <conditionalFormatting sqref="DL19">
    <cfRule type="expression" dxfId="8582" priority="9232">
      <formula>FM19&lt;&gt;""</formula>
    </cfRule>
    <cfRule type="expression" dxfId="8581" priority="9419">
      <formula>DL19=""</formula>
    </cfRule>
  </conditionalFormatting>
  <conditionalFormatting sqref="DM19">
    <cfRule type="expression" dxfId="8580" priority="9417">
      <formula>AND(DL19&lt;&gt;"アレルギー食",DM19&lt;&gt;"")</formula>
    </cfRule>
    <cfRule type="expression" dxfId="8579" priority="9418">
      <formula>AND(DL19="アレルギー食",DM19="")</formula>
    </cfRule>
  </conditionalFormatting>
  <conditionalFormatting sqref="DN19">
    <cfRule type="expression" dxfId="8578" priority="9231">
      <formula>FM19&lt;&gt;""</formula>
    </cfRule>
    <cfRule type="expression" dxfId="8577" priority="9416">
      <formula>DN19=""</formula>
    </cfRule>
  </conditionalFormatting>
  <conditionalFormatting sqref="DO19">
    <cfRule type="expression" dxfId="8576" priority="9230">
      <formula>FM19&lt;&gt;""</formula>
    </cfRule>
    <cfRule type="expression" dxfId="8575" priority="9410">
      <formula>AND(DO19&lt;&gt;"",DN19="")</formula>
    </cfRule>
    <cfRule type="expression" dxfId="8574" priority="9414">
      <formula>AND(DN19&lt;&gt;"自立",DO19="")</formula>
    </cfRule>
    <cfRule type="expression" dxfId="8573" priority="9415">
      <formula>AND(DN19="自立",DO19&lt;&gt;"")</formula>
    </cfRule>
  </conditionalFormatting>
  <conditionalFormatting sqref="DP19">
    <cfRule type="expression" dxfId="8572" priority="9229">
      <formula>FM19&lt;&gt;""</formula>
    </cfRule>
    <cfRule type="expression" dxfId="8571" priority="9413">
      <formula>DP19=""</formula>
    </cfRule>
  </conditionalFormatting>
  <conditionalFormatting sqref="DQ19">
    <cfRule type="expression" dxfId="8570" priority="9228">
      <formula>FM19&lt;&gt;""</formula>
    </cfRule>
    <cfRule type="expression" dxfId="8569" priority="9409">
      <formula>AND(DQ19&lt;&gt;"",DP19="")</formula>
    </cfRule>
    <cfRule type="expression" dxfId="8568" priority="9411">
      <formula>AND(DP19&lt;&gt;"自立",DQ19="")</formula>
    </cfRule>
    <cfRule type="expression" dxfId="8567" priority="9412">
      <formula>AND(DP19="自立",DQ19&lt;&gt;"")</formula>
    </cfRule>
  </conditionalFormatting>
  <conditionalFormatting sqref="DR19">
    <cfRule type="expression" dxfId="8566" priority="9227">
      <formula>FM19&lt;&gt;""</formula>
    </cfRule>
    <cfRule type="expression" dxfId="8565" priority="9408">
      <formula>DR19=""</formula>
    </cfRule>
  </conditionalFormatting>
  <conditionalFormatting sqref="DS19">
    <cfRule type="expression" dxfId="8564" priority="9226">
      <formula>FM19&lt;&gt;""</formula>
    </cfRule>
    <cfRule type="expression" dxfId="8563" priority="9405">
      <formula>AND(DS19&lt;&gt;"",DR19="")</formula>
    </cfRule>
    <cfRule type="expression" dxfId="8562" priority="9406">
      <formula>AND(DR19&lt;&gt;"自立",DS19="")</formula>
    </cfRule>
    <cfRule type="expression" dxfId="8561" priority="9407">
      <formula>AND(DR19="自立",DS19&lt;&gt;"")</formula>
    </cfRule>
  </conditionalFormatting>
  <conditionalFormatting sqref="DT19">
    <cfRule type="expression" dxfId="8560" priority="9225">
      <formula>FM19&lt;&gt;""</formula>
    </cfRule>
    <cfRule type="expression" dxfId="8559" priority="9404">
      <formula>DT19=""</formula>
    </cfRule>
  </conditionalFormatting>
  <conditionalFormatting sqref="DV19">
    <cfRule type="expression" dxfId="8558" priority="9223">
      <formula>FM19&lt;&gt;""</formula>
    </cfRule>
    <cfRule type="expression" dxfId="8557" priority="9403">
      <formula>DV19=""</formula>
    </cfRule>
  </conditionalFormatting>
  <conditionalFormatting sqref="EA19">
    <cfRule type="expression" dxfId="8556" priority="9221">
      <formula>FM19&lt;&gt;""</formula>
    </cfRule>
    <cfRule type="expression" dxfId="8555" priority="9353">
      <formula>AND(EB19&lt;&gt;"",EA19&lt;&gt;"その他")</formula>
    </cfRule>
    <cfRule type="expression" dxfId="8554" priority="9402">
      <formula>EA19=""</formula>
    </cfRule>
  </conditionalFormatting>
  <conditionalFormatting sqref="EB19">
    <cfRule type="expression" dxfId="8553" priority="9400">
      <formula>AND(EA19&lt;&gt;"その他",EB19&lt;&gt;"")</formula>
    </cfRule>
    <cfRule type="expression" dxfId="8552" priority="9401">
      <formula>AND(EA19="その他",EB19="")</formula>
    </cfRule>
  </conditionalFormatting>
  <conditionalFormatting sqref="EC19">
    <cfRule type="expression" dxfId="8551" priority="9220">
      <formula>FM19&lt;&gt;""</formula>
    </cfRule>
    <cfRule type="expression" dxfId="8550" priority="9399">
      <formula>AND(EC19:EI19="")</formula>
    </cfRule>
  </conditionalFormatting>
  <conditionalFormatting sqref="ED19">
    <cfRule type="expression" dxfId="8549" priority="9219">
      <formula>FM19&lt;&gt;""</formula>
    </cfRule>
    <cfRule type="expression" dxfId="8548" priority="9398">
      <formula>AND(EC19:EI19="")</formula>
    </cfRule>
  </conditionalFormatting>
  <conditionalFormatting sqref="EE19">
    <cfRule type="expression" dxfId="8547" priority="9218">
      <formula>FM19&lt;&gt;""</formula>
    </cfRule>
    <cfRule type="expression" dxfId="8546" priority="9397">
      <formula>AND(EC19:EI19="")</formula>
    </cfRule>
  </conditionalFormatting>
  <conditionalFormatting sqref="EF19">
    <cfRule type="expression" dxfId="8545" priority="9217">
      <formula>FM19&lt;&gt;""</formula>
    </cfRule>
    <cfRule type="expression" dxfId="8544" priority="9396">
      <formula>AND(EC19:EI19="")</formula>
    </cfRule>
  </conditionalFormatting>
  <conditionalFormatting sqref="EG19">
    <cfRule type="expression" dxfId="8543" priority="9216">
      <formula>FM19&lt;&gt;""</formula>
    </cfRule>
    <cfRule type="expression" dxfId="8542" priority="9395">
      <formula>AND(EC19:EI19="")</formula>
    </cfRule>
  </conditionalFormatting>
  <conditionalFormatting sqref="EH19">
    <cfRule type="expression" dxfId="8541" priority="9215">
      <formula>FM19&lt;&gt;""</formula>
    </cfRule>
    <cfRule type="expression" dxfId="8540" priority="9394">
      <formula>AND(EC19:EI19="")</formula>
    </cfRule>
  </conditionalFormatting>
  <conditionalFormatting sqref="EI19">
    <cfRule type="expression" dxfId="8539" priority="9214">
      <formula>FM19&lt;&gt;""</formula>
    </cfRule>
    <cfRule type="expression" dxfId="8538" priority="9393">
      <formula>AND(EC19:EI19="")</formula>
    </cfRule>
  </conditionalFormatting>
  <conditionalFormatting sqref="EL19">
    <cfRule type="expression" dxfId="8537" priority="9213">
      <formula>FM19&lt;&gt;""</formula>
    </cfRule>
    <cfRule type="expression" dxfId="8536" priority="9391">
      <formula>AND(EK19&lt;&gt;"",EL19&lt;&gt;"")</formula>
    </cfRule>
    <cfRule type="expression" dxfId="8535" priority="9392">
      <formula>AND(EK19="",EL19="")</formula>
    </cfRule>
  </conditionalFormatting>
  <conditionalFormatting sqref="EM19">
    <cfRule type="expression" dxfId="8534" priority="9212">
      <formula>FM19&lt;&gt;""</formula>
    </cfRule>
    <cfRule type="expression" dxfId="8533" priority="9389">
      <formula>AND(EK19&lt;&gt;"",EM19&lt;&gt;"")</formula>
    </cfRule>
    <cfRule type="expression" dxfId="8532" priority="9390">
      <formula>AND(EK19="",EM19="")</formula>
    </cfRule>
  </conditionalFormatting>
  <conditionalFormatting sqref="EN19">
    <cfRule type="expression" dxfId="8531" priority="9211">
      <formula>FM19&lt;&gt;""</formula>
    </cfRule>
    <cfRule type="expression" dxfId="8530" priority="9387">
      <formula>AND(EK19&lt;&gt;"",EN19&lt;&gt;"")</formula>
    </cfRule>
    <cfRule type="expression" dxfId="8529" priority="9388">
      <formula>AND(EK19="",EN19="")</formula>
    </cfRule>
  </conditionalFormatting>
  <conditionalFormatting sqref="EP19">
    <cfRule type="expression" dxfId="8528" priority="9381">
      <formula>AND(EK19&lt;&gt;"",EP19&lt;&gt;"")</formula>
    </cfRule>
    <cfRule type="expression" dxfId="8527" priority="9385">
      <formula>AND(EP19&lt;&gt;"",EO19="")</formula>
    </cfRule>
    <cfRule type="expression" dxfId="8526" priority="9386">
      <formula>AND(EO19&lt;&gt;"",EP19="")</formula>
    </cfRule>
  </conditionalFormatting>
  <conditionalFormatting sqref="EQ19">
    <cfRule type="expression" dxfId="8525" priority="9380">
      <formula>AND(EK19&lt;&gt;"",EQ19&lt;&gt;"")</formula>
    </cfRule>
    <cfRule type="expression" dxfId="8524" priority="9383">
      <formula>AND(EQ19&lt;&gt;"",EO19="")</formula>
    </cfRule>
    <cfRule type="expression" dxfId="8523" priority="9384">
      <formula>AND(EO19&lt;&gt;"",EQ19="")</formula>
    </cfRule>
  </conditionalFormatting>
  <conditionalFormatting sqref="EO19">
    <cfRule type="expression" dxfId="8522" priority="9382">
      <formula>AND(EK19&lt;&gt;"",EO19&lt;&gt;"")</formula>
    </cfRule>
  </conditionalFormatting>
  <conditionalFormatting sqref="ES19">
    <cfRule type="expression" dxfId="8521" priority="9210">
      <formula>FM19&lt;&gt;""</formula>
    </cfRule>
    <cfRule type="expression" dxfId="8520" priority="9378">
      <formula>AND(ER19&lt;&gt;"",ES19&lt;&gt;"")</formula>
    </cfRule>
    <cfRule type="expression" dxfId="8519" priority="9379">
      <formula>AND(ER19="",ES19="")</formula>
    </cfRule>
  </conditionalFormatting>
  <conditionalFormatting sqref="ET19">
    <cfRule type="expression" dxfId="8518" priority="9209">
      <formula>FM19&lt;&gt;""</formula>
    </cfRule>
    <cfRule type="expression" dxfId="8517" priority="9376">
      <formula>AND(ER19&lt;&gt;"",ET19&lt;&gt;"")</formula>
    </cfRule>
    <cfRule type="expression" dxfId="8516" priority="9377">
      <formula>AND(ER19="",ET19="")</formula>
    </cfRule>
  </conditionalFormatting>
  <conditionalFormatting sqref="EU19">
    <cfRule type="expression" dxfId="8515" priority="9208">
      <formula>FM19&lt;&gt;""</formula>
    </cfRule>
    <cfRule type="expression" dxfId="8514" priority="9374">
      <formula>AND(ER19&lt;&gt;"",EU19&lt;&gt;"")</formula>
    </cfRule>
    <cfRule type="expression" dxfId="8513" priority="9375">
      <formula>AND(ER19="",EU19="")</formula>
    </cfRule>
  </conditionalFormatting>
  <conditionalFormatting sqref="EW19">
    <cfRule type="expression" dxfId="8512" priority="9368">
      <formula>AND(ER19&lt;&gt;"",EW19&lt;&gt;"")</formula>
    </cfRule>
    <cfRule type="expression" dxfId="8511" priority="9372">
      <formula>AND(EW19&lt;&gt;"",EV19="")</formula>
    </cfRule>
    <cfRule type="expression" dxfId="8510" priority="9373">
      <formula>AND(EV19&lt;&gt;"",EW19="")</formula>
    </cfRule>
  </conditionalFormatting>
  <conditionalFormatting sqref="EX19">
    <cfRule type="expression" dxfId="8509" priority="9367">
      <formula>AND(ER19&lt;&gt;"",EX19&lt;&gt;"")</formula>
    </cfRule>
    <cfRule type="expression" dxfId="8508" priority="9370">
      <formula>AND(EX19&lt;&gt;"",EV19="")</formula>
    </cfRule>
    <cfRule type="expression" dxfId="8507" priority="9371">
      <formula>AND(EV19&lt;&gt;"",EX19="")</formula>
    </cfRule>
  </conditionalFormatting>
  <conditionalFormatting sqref="EV19">
    <cfRule type="expression" dxfId="8506" priority="9369">
      <formula>AND(ER19&lt;&gt;"",EV19&lt;&gt;"")</formula>
    </cfRule>
  </conditionalFormatting>
  <conditionalFormatting sqref="ER19">
    <cfRule type="expression" dxfId="8505" priority="9366">
      <formula>AND(ER19&lt;&gt;"",OR(ES19:EX19&lt;&gt;""))</formula>
    </cfRule>
  </conditionalFormatting>
  <conditionalFormatting sqref="EK19">
    <cfRule type="expression" dxfId="8504" priority="9365">
      <formula>AND(EK19&lt;&gt;"",OR(EL19:EQ19&lt;&gt;""))</formula>
    </cfRule>
  </conditionalFormatting>
  <conditionalFormatting sqref="EY19">
    <cfRule type="expression" dxfId="8503" priority="9207">
      <formula>FM19&lt;&gt;""</formula>
    </cfRule>
    <cfRule type="expression" dxfId="8502" priority="9364">
      <formula>AND(EY19:FD19="")</formula>
    </cfRule>
  </conditionalFormatting>
  <conditionalFormatting sqref="EZ19">
    <cfRule type="expression" dxfId="8501" priority="9206">
      <formula>FM19&lt;&gt;""</formula>
    </cfRule>
    <cfRule type="expression" dxfId="8500" priority="9363">
      <formula>AND(EY19:FD19="")</formula>
    </cfRule>
  </conditionalFormatting>
  <conditionalFormatting sqref="FA19">
    <cfRule type="expression" dxfId="8499" priority="9205">
      <formula>FM19&lt;&gt;""</formula>
    </cfRule>
    <cfRule type="expression" dxfId="8498" priority="9362">
      <formula>AND(EY19:FD19="")</formula>
    </cfRule>
  </conditionalFormatting>
  <conditionalFormatting sqref="FB19">
    <cfRule type="expression" dxfId="8497" priority="9204">
      <formula>FM19&lt;&gt;""</formula>
    </cfRule>
    <cfRule type="expression" dxfId="8496" priority="9361">
      <formula>AND(EY19:FD19="")</formula>
    </cfRule>
  </conditionalFormatting>
  <conditionalFormatting sqref="FD19">
    <cfRule type="expression" dxfId="8495" priority="9202">
      <formula>FM19&lt;&gt;""</formula>
    </cfRule>
    <cfRule type="expression" dxfId="8494" priority="9360">
      <formula>AND(EY19:FD19="")</formula>
    </cfRule>
  </conditionalFormatting>
  <conditionalFormatting sqref="FC19">
    <cfRule type="expression" dxfId="8493" priority="9203">
      <formula>FM19&lt;&gt;""</formula>
    </cfRule>
    <cfRule type="expression" dxfId="8492" priority="9359">
      <formula>AND(EY19:FD19="")</formula>
    </cfRule>
  </conditionalFormatting>
  <conditionalFormatting sqref="FE19">
    <cfRule type="expression" dxfId="8491" priority="9201">
      <formula>FM19&lt;&gt;""</formula>
    </cfRule>
    <cfRule type="expression" dxfId="8490" priority="9358">
      <formula>FE19=""</formula>
    </cfRule>
  </conditionalFormatting>
  <conditionalFormatting sqref="FF19">
    <cfRule type="expression" dxfId="8489" priority="9356">
      <formula>AND(FE19&lt;&gt;"2人以上の体制",FF19&lt;&gt;"")</formula>
    </cfRule>
    <cfRule type="expression" dxfId="8488" priority="9357">
      <formula>AND(FE19="2人以上の体制",FF19="")</formula>
    </cfRule>
  </conditionalFormatting>
  <conditionalFormatting sqref="FG19">
    <cfRule type="expression" dxfId="8487" priority="9200">
      <formula>FM19&lt;&gt;""</formula>
    </cfRule>
    <cfRule type="expression" dxfId="8486" priority="9355">
      <formula>FG19=""</formula>
    </cfRule>
  </conditionalFormatting>
  <conditionalFormatting sqref="FH19">
    <cfRule type="expression" dxfId="8485" priority="9199">
      <formula>FM19&lt;&gt;""</formula>
    </cfRule>
    <cfRule type="expression" dxfId="8484" priority="9354">
      <formula>FH19=""</formula>
    </cfRule>
  </conditionalFormatting>
  <conditionalFormatting sqref="BO19">
    <cfRule type="expression" dxfId="8483" priority="9273">
      <formula>FM19&lt;&gt;""</formula>
    </cfRule>
    <cfRule type="expression" dxfId="8482" priority="9352">
      <formula>BO19=""</formula>
    </cfRule>
  </conditionalFormatting>
  <conditionalFormatting sqref="BP19">
    <cfRule type="expression" dxfId="8481" priority="9272">
      <formula>FM19&lt;&gt;""</formula>
    </cfRule>
    <cfRule type="expression" dxfId="8480" priority="9351">
      <formula>BP19=""</formula>
    </cfRule>
  </conditionalFormatting>
  <conditionalFormatting sqref="BQ19">
    <cfRule type="expression" dxfId="8479" priority="9271">
      <formula>FM19&lt;&gt;""</formula>
    </cfRule>
    <cfRule type="expression" dxfId="8478" priority="9350">
      <formula>BQ19=""</formula>
    </cfRule>
  </conditionalFormatting>
  <conditionalFormatting sqref="BR19">
    <cfRule type="expression" dxfId="8477" priority="9270">
      <formula>FM19&lt;&gt;""</formula>
    </cfRule>
    <cfRule type="expression" dxfId="8476" priority="9339">
      <formula>AND(BR19:BS19="")</formula>
    </cfRule>
  </conditionalFormatting>
  <conditionalFormatting sqref="BS19">
    <cfRule type="expression" dxfId="8475" priority="9269">
      <formula>FM19&lt;&gt;""</formula>
    </cfRule>
    <cfRule type="expression" dxfId="8474" priority="9349">
      <formula>AND(BR19:BS19="")</formula>
    </cfRule>
  </conditionalFormatting>
  <conditionalFormatting sqref="BU19">
    <cfRule type="expression" dxfId="8473" priority="9344">
      <formula>AND(BT19="",BU19&lt;&gt;"")</formula>
    </cfRule>
    <cfRule type="expression" dxfId="8472" priority="9348">
      <formula>AND(BT19&lt;&gt;"",BU19="")</formula>
    </cfRule>
  </conditionalFormatting>
  <conditionalFormatting sqref="BV19">
    <cfRule type="expression" dxfId="8471" priority="9343">
      <formula>AND(BT19="",BV19&lt;&gt;"")</formula>
    </cfRule>
    <cfRule type="expression" dxfId="8470" priority="9347">
      <formula>AND(BT19&lt;&gt;"",BV19="")</formula>
    </cfRule>
  </conditionalFormatting>
  <conditionalFormatting sqref="BW19">
    <cfRule type="expression" dxfId="8469" priority="9342">
      <formula>AND(BT19="",BW19&lt;&gt;"")</formula>
    </cfRule>
    <cfRule type="expression" dxfId="8468" priority="9346">
      <formula>AND(BT19&lt;&gt;"",AND(BW19:BX19=""))</formula>
    </cfRule>
  </conditionalFormatting>
  <conditionalFormatting sqref="BX19">
    <cfRule type="expression" dxfId="8467" priority="9341">
      <formula>AND(BT19="",BX19&lt;&gt;"")</formula>
    </cfRule>
    <cfRule type="expression" dxfId="8466" priority="9345">
      <formula>AND(BT19&lt;&gt;"",AND(BW19:BX19=""))</formula>
    </cfRule>
  </conditionalFormatting>
  <conditionalFormatting sqref="BT19">
    <cfRule type="expression" dxfId="8465" priority="9340">
      <formula>AND(BT19="",OR(BU19:BX19&lt;&gt;""))</formula>
    </cfRule>
  </conditionalFormatting>
  <conditionalFormatting sqref="BY19">
    <cfRule type="expression" dxfId="8464" priority="9268">
      <formula>FM19&lt;&gt;""</formula>
    </cfRule>
    <cfRule type="expression" dxfId="8463" priority="9338">
      <formula>BY19=""</formula>
    </cfRule>
  </conditionalFormatting>
  <conditionalFormatting sqref="BZ19">
    <cfRule type="expression" dxfId="8462" priority="9267">
      <formula>FM19&lt;&gt;""</formula>
    </cfRule>
    <cfRule type="expression" dxfId="8461" priority="9337">
      <formula>BZ19=""</formula>
    </cfRule>
  </conditionalFormatting>
  <conditionalFormatting sqref="CC19">
    <cfRule type="expression" dxfId="8460" priority="9266">
      <formula>FM19&lt;&gt;""</formula>
    </cfRule>
    <cfRule type="expression" dxfId="8459" priority="9336">
      <formula>CC19=""</formula>
    </cfRule>
  </conditionalFormatting>
  <conditionalFormatting sqref="CD19">
    <cfRule type="expression" dxfId="8458" priority="9265">
      <formula>FM19&lt;&gt;""</formula>
    </cfRule>
    <cfRule type="expression" dxfId="8457" priority="9335">
      <formula>CD19=""</formula>
    </cfRule>
  </conditionalFormatting>
  <conditionalFormatting sqref="CE19">
    <cfRule type="expression" dxfId="8456" priority="9264">
      <formula>FM19&lt;&gt;""</formula>
    </cfRule>
    <cfRule type="expression" dxfId="8455" priority="9334">
      <formula>CE19=""</formula>
    </cfRule>
  </conditionalFormatting>
  <conditionalFormatting sqref="FK19">
    <cfRule type="expression" dxfId="8454" priority="9333">
      <formula>FK19=""</formula>
    </cfRule>
  </conditionalFormatting>
  <conditionalFormatting sqref="H19">
    <cfRule type="expression" dxfId="8453" priority="9314">
      <formula>FM19&lt;&gt;""</formula>
    </cfRule>
    <cfRule type="expression" dxfId="8452" priority="9330">
      <formula>H19=""</formula>
    </cfRule>
  </conditionalFormatting>
  <conditionalFormatting sqref="B19">
    <cfRule type="expression" dxfId="8451" priority="9198">
      <formula>FM19&lt;&gt;""</formula>
    </cfRule>
    <cfRule type="expression" dxfId="8450" priority="9329">
      <formula>B19=""</formula>
    </cfRule>
  </conditionalFormatting>
  <conditionalFormatting sqref="CF19">
    <cfRule type="expression" dxfId="8449" priority="9263">
      <formula>FM19&lt;&gt;""</formula>
    </cfRule>
    <cfRule type="expression" dxfId="8448" priority="9328">
      <formula>CF19=""</formula>
    </cfRule>
  </conditionalFormatting>
  <conditionalFormatting sqref="EJ19">
    <cfRule type="expression" dxfId="8447" priority="9327">
      <formula>AND(OR(EC19:EH19&lt;&gt;""),EJ19="")</formula>
    </cfRule>
  </conditionalFormatting>
  <conditionalFormatting sqref="BE19">
    <cfRule type="expression" dxfId="8446" priority="9274">
      <formula>FM19&lt;&gt;""</formula>
    </cfRule>
    <cfRule type="expression" dxfId="8445" priority="9326">
      <formula>BE19=""</formula>
    </cfRule>
  </conditionalFormatting>
  <conditionalFormatting sqref="BF19">
    <cfRule type="expression" dxfId="8444" priority="9325">
      <formula>AND(BE19="同居",AND(BF19="",BG19=""))</formula>
    </cfRule>
  </conditionalFormatting>
  <conditionalFormatting sqref="CB19">
    <cfRule type="expression" dxfId="8443" priority="9324">
      <formula>AND(CA19&lt;&gt;"",CB19="")</formula>
    </cfRule>
  </conditionalFormatting>
  <conditionalFormatting sqref="CA19">
    <cfRule type="expression" dxfId="8442" priority="9323">
      <formula>AND(CA19="",CB19&lt;&gt;"")</formula>
    </cfRule>
  </conditionalFormatting>
  <conditionalFormatting sqref="DU19">
    <cfRule type="expression" dxfId="8441" priority="9224">
      <formula>FM19&lt;&gt;""</formula>
    </cfRule>
    <cfRule type="expression" dxfId="8440" priority="9320">
      <formula>AND(DU19&lt;&gt;"",DT19="")</formula>
    </cfRule>
    <cfRule type="expression" dxfId="8439" priority="9321">
      <formula>AND(DT19&lt;&gt;"自立",DU19="")</formula>
    </cfRule>
    <cfRule type="expression" dxfId="8438" priority="9322">
      <formula>AND(DT19="自立",DU19&lt;&gt;"")</formula>
    </cfRule>
  </conditionalFormatting>
  <conditionalFormatting sqref="DW19">
    <cfRule type="expression" dxfId="8437" priority="9222">
      <formula>FM19&lt;&gt;""</formula>
    </cfRule>
    <cfRule type="expression" dxfId="8436" priority="9317">
      <formula>AND(DW19&lt;&gt;"",DV19="")</formula>
    </cfRule>
    <cfRule type="expression" dxfId="8435" priority="9318">
      <formula>AND(DV19="自立",DW19&lt;&gt;"")</formula>
    </cfRule>
    <cfRule type="expression" dxfId="8434" priority="9319">
      <formula>AND(DV19&lt;&gt;"自立",DW19="")</formula>
    </cfRule>
  </conditionalFormatting>
  <conditionalFormatting sqref="I19:J19">
    <cfRule type="expression" dxfId="8433" priority="9316">
      <formula>I19=""</formula>
    </cfRule>
  </conditionalFormatting>
  <conditionalFormatting sqref="P19">
    <cfRule type="expression" dxfId="8432" priority="9310">
      <formula>FM19&lt;&gt;""</formula>
    </cfRule>
    <cfRule type="expression" dxfId="8431" priority="9315">
      <formula>P19=""</formula>
    </cfRule>
  </conditionalFormatting>
  <conditionalFormatting sqref="FN19">
    <cfRule type="expression" dxfId="8430" priority="9193">
      <formula>AND(FN19="",AND(Q19:FJ19=""))</formula>
    </cfRule>
    <cfRule type="expression" dxfId="8429" priority="9194">
      <formula>AND(FN19&lt;&gt;"",OR(Q19:FJ19&lt;&gt;""))</formula>
    </cfRule>
  </conditionalFormatting>
  <conditionalFormatting sqref="FM19">
    <cfRule type="expression" dxfId="8428" priority="9195">
      <formula>AND(FM19="",AND(Q19:FJ19=""))</formula>
    </cfRule>
    <cfRule type="expression" dxfId="8427" priority="9197">
      <formula>AND(FM19&lt;&gt;"",OR(Q19:FJ19&lt;&gt;""))</formula>
    </cfRule>
  </conditionalFormatting>
  <conditionalFormatting sqref="FL19">
    <cfRule type="expression" dxfId="8426" priority="9196">
      <formula>FL19=""</formula>
    </cfRule>
  </conditionalFormatting>
  <conditionalFormatting sqref="C20">
    <cfRule type="expression" dxfId="8425" priority="9192">
      <formula>C20=""</formula>
    </cfRule>
  </conditionalFormatting>
  <conditionalFormatting sqref="D20">
    <cfRule type="expression" dxfId="8424" priority="9191">
      <formula>D20=""</formula>
    </cfRule>
  </conditionalFormatting>
  <conditionalFormatting sqref="E20">
    <cfRule type="expression" dxfId="8423" priority="9190">
      <formula>E20=""</formula>
    </cfRule>
  </conditionalFormatting>
  <conditionalFormatting sqref="G20">
    <cfRule type="expression" dxfId="8422" priority="9189">
      <formula>G20=""</formula>
    </cfRule>
  </conditionalFormatting>
  <conditionalFormatting sqref="K20">
    <cfRule type="expression" dxfId="8421" priority="8930">
      <formula>FM20&lt;&gt;""</formula>
    </cfRule>
    <cfRule type="expression" dxfId="8420" priority="9188">
      <formula>AND(K20="",L20="")</formula>
    </cfRule>
  </conditionalFormatting>
  <conditionalFormatting sqref="L20">
    <cfRule type="expression" dxfId="8419" priority="8929">
      <formula>FM20&lt;&gt;""</formula>
    </cfRule>
    <cfRule type="expression" dxfId="8418" priority="9187">
      <formula>AND(K20="",L20="")</formula>
    </cfRule>
  </conditionalFormatting>
  <conditionalFormatting sqref="O20">
    <cfRule type="expression" dxfId="8417" priority="8928">
      <formula>FM20&lt;&gt;""</formula>
    </cfRule>
    <cfRule type="expression" dxfId="8416" priority="9186">
      <formula>O20=""</formula>
    </cfRule>
  </conditionalFormatting>
  <conditionalFormatting sqref="Q20">
    <cfRule type="expression" dxfId="8415" priority="8926">
      <formula>FM20&lt;&gt;""</formula>
    </cfRule>
    <cfRule type="expression" dxfId="8414" priority="9184">
      <formula>AND(Q20&lt;&gt;"",OR(R20:AD20&lt;&gt;""))</formula>
    </cfRule>
    <cfRule type="expression" dxfId="8413" priority="9185">
      <formula>AND(Q20="",AND(R20:AD20=""))</formula>
    </cfRule>
  </conditionalFormatting>
  <conditionalFormatting sqref="R20">
    <cfRule type="expression" dxfId="8412" priority="8925">
      <formula>FM20&lt;&gt;""</formula>
    </cfRule>
    <cfRule type="expression" dxfId="8411" priority="9182">
      <formula>AND(Q20&lt;&gt;"",OR(R20:AD20&lt;&gt;""))</formula>
    </cfRule>
    <cfRule type="expression" dxfId="8410" priority="9183">
      <formula>AND(Q20="",AND(R20:AD20=""))</formula>
    </cfRule>
  </conditionalFormatting>
  <conditionalFormatting sqref="S20">
    <cfRule type="expression" dxfId="8409" priority="8924">
      <formula>FM20&lt;&gt;""</formula>
    </cfRule>
    <cfRule type="expression" dxfId="8408" priority="9180">
      <formula>AND(Q20&lt;&gt;"",OR(R20:AD20&lt;&gt;""))</formula>
    </cfRule>
    <cfRule type="expression" dxfId="8407" priority="9181">
      <formula>AND(Q20="",AND(R20:AD20=""))</formula>
    </cfRule>
  </conditionalFormatting>
  <conditionalFormatting sqref="T20">
    <cfRule type="expression" dxfId="8406" priority="8923">
      <formula>FM20&lt;&gt;""</formula>
    </cfRule>
    <cfRule type="expression" dxfId="8405" priority="9168">
      <formula>AND(Q20&lt;&gt;"",OR(R20:AD20&lt;&gt;""))</formula>
    </cfRule>
    <cfRule type="expression" dxfId="8404" priority="9179">
      <formula>AND(Q20="",AND(R20:AD20=""))</formula>
    </cfRule>
  </conditionalFormatting>
  <conditionalFormatting sqref="U20">
    <cfRule type="expression" dxfId="8403" priority="8922">
      <formula>FM20&lt;&gt;""</formula>
    </cfRule>
    <cfRule type="expression" dxfId="8402" priority="9167">
      <formula>AND(Q20&lt;&gt;"",OR(R20:AD20&lt;&gt;""))</formula>
    </cfRule>
    <cfRule type="expression" dxfId="8401" priority="9178">
      <formula>AND(Q20="",AND(R20:AD20=""))</formula>
    </cfRule>
  </conditionalFormatting>
  <conditionalFormatting sqref="V20">
    <cfRule type="expression" dxfId="8400" priority="8921">
      <formula>FM20&lt;&gt;""</formula>
    </cfRule>
    <cfRule type="expression" dxfId="8399" priority="9166">
      <formula>AND(Q20&lt;&gt;"",OR(R20:AD20&lt;&gt;""))</formula>
    </cfRule>
    <cfRule type="expression" dxfId="8398" priority="9177">
      <formula>AND(Q20="",AND(R20:AD20=""))</formula>
    </cfRule>
  </conditionalFormatting>
  <conditionalFormatting sqref="W20">
    <cfRule type="expression" dxfId="8397" priority="8920">
      <formula>FM20&lt;&gt;""</formula>
    </cfRule>
    <cfRule type="expression" dxfId="8396" priority="9165">
      <formula>AND(Q20&lt;&gt;"",OR(R20:AD20&lt;&gt;""))</formula>
    </cfRule>
    <cfRule type="expression" dxfId="8395" priority="9176">
      <formula>AND(Q20="",AND(R20:AD20=""))</formula>
    </cfRule>
  </conditionalFormatting>
  <conditionalFormatting sqref="X20">
    <cfRule type="expression" dxfId="8394" priority="8919">
      <formula>FM20&lt;&gt;""</formula>
    </cfRule>
    <cfRule type="expression" dxfId="8393" priority="9164">
      <formula>AND(Q20&lt;&gt;"",OR(R20:AD20&lt;&gt;""))</formula>
    </cfRule>
    <cfRule type="expression" dxfId="8392" priority="9175">
      <formula>AND(Q20="",AND(R20:AD20=""))</formula>
    </cfRule>
  </conditionalFormatting>
  <conditionalFormatting sqref="Y20">
    <cfRule type="expression" dxfId="8391" priority="8918">
      <formula>FM20&lt;&gt;""</formula>
    </cfRule>
    <cfRule type="expression" dxfId="8390" priority="9163">
      <formula>AND(Q20&lt;&gt;"",OR(R20:AD20&lt;&gt;""))</formula>
    </cfRule>
    <cfRule type="expression" dxfId="8389" priority="9174">
      <formula>AND(Q20="",AND(R20:AD20=""))</formula>
    </cfRule>
  </conditionalFormatting>
  <conditionalFormatting sqref="Z20">
    <cfRule type="expression" dxfId="8388" priority="8917">
      <formula>FM20&lt;&gt;""</formula>
    </cfRule>
    <cfRule type="expression" dxfId="8387" priority="9162">
      <formula>AND(Q20&lt;&gt;"",OR(R20:AD20&lt;&gt;""))</formula>
    </cfRule>
    <cfRule type="expression" dxfId="8386" priority="9173">
      <formula>AND(Q20="",AND(R20:AD20=""))</formula>
    </cfRule>
  </conditionalFormatting>
  <conditionalFormatting sqref="AA20">
    <cfRule type="expression" dxfId="8385" priority="8916">
      <formula>FM20&lt;&gt;""</formula>
    </cfRule>
    <cfRule type="expression" dxfId="8384" priority="9161">
      <formula>AND(Q20&lt;&gt;"",OR(R20:AD20&lt;&gt;""))</formula>
    </cfRule>
    <cfRule type="expression" dxfId="8383" priority="9172">
      <formula>AND(Q20="",AND(R20:AD20=""))</formula>
    </cfRule>
  </conditionalFormatting>
  <conditionalFormatting sqref="AB20">
    <cfRule type="expression" dxfId="8382" priority="8915">
      <formula>FM20&lt;&gt;""</formula>
    </cfRule>
    <cfRule type="expression" dxfId="8381" priority="9160">
      <formula>AND(Q20&lt;&gt;"",OR(R20:AD20&lt;&gt;""))</formula>
    </cfRule>
    <cfRule type="expression" dxfId="8380" priority="9171">
      <formula>AND(Q20="",AND(R20:AD20=""))</formula>
    </cfRule>
  </conditionalFormatting>
  <conditionalFormatting sqref="AC20">
    <cfRule type="expression" dxfId="8379" priority="8914">
      <formula>FM20&lt;&gt;""</formula>
    </cfRule>
    <cfRule type="expression" dxfId="8378" priority="9159">
      <formula>AND(Q20&lt;&gt;"",OR(R20:AD20&lt;&gt;""))</formula>
    </cfRule>
    <cfRule type="expression" dxfId="8377" priority="9170">
      <formula>AND(Q20="",AND(R20:AD20=""))</formula>
    </cfRule>
  </conditionalFormatting>
  <conditionalFormatting sqref="AD20">
    <cfRule type="expression" dxfId="8376" priority="8913">
      <formula>FM20&lt;&gt;""</formula>
    </cfRule>
    <cfRule type="expression" dxfId="8375" priority="9158">
      <formula>AND(Q20&lt;&gt;"",OR(R20:AD20&lt;&gt;""))</formula>
    </cfRule>
    <cfRule type="expression" dxfId="8374" priority="9169">
      <formula>AND(Q20="",AND(R20:AD20=""))</formula>
    </cfRule>
  </conditionalFormatting>
  <conditionalFormatting sqref="AE20">
    <cfRule type="expression" dxfId="8373" priority="8912">
      <formula>FM20&lt;&gt;""</formula>
    </cfRule>
    <cfRule type="expression" dxfId="8372" priority="9155">
      <formula>AND(AE20="無",OR(AF20:AI20&lt;&gt;""))</formula>
    </cfRule>
    <cfRule type="expression" dxfId="8371" priority="9156">
      <formula>AND(AE20="有",AND(AF20:AI20=""))</formula>
    </cfRule>
    <cfRule type="expression" dxfId="8370" priority="9157">
      <formula>AE20=""</formula>
    </cfRule>
  </conditionalFormatting>
  <conditionalFormatting sqref="AF20">
    <cfRule type="expression" dxfId="8369" priority="9150">
      <formula>AND(AE20="無",OR(AF20:AI20&lt;&gt;""))</formula>
    </cfRule>
    <cfRule type="expression" dxfId="8368" priority="9154">
      <formula>AND(AE20="有",AND(AF20:AI20=""))</formula>
    </cfRule>
  </conditionalFormatting>
  <conditionalFormatting sqref="AG20">
    <cfRule type="expression" dxfId="8367" priority="9149">
      <formula>AND(AE20="無",OR(AF20:AI20&lt;&gt;""))</formula>
    </cfRule>
    <cfRule type="expression" dxfId="8366" priority="9153">
      <formula>AND(AE20="有",AND(AF20:AI20=""))</formula>
    </cfRule>
  </conditionalFormatting>
  <conditionalFormatting sqref="AH20">
    <cfRule type="expression" dxfId="8365" priority="9148">
      <formula>AND(AE20="無",OR(AF20:AI20&lt;&gt;""))</formula>
    </cfRule>
    <cfRule type="expression" dxfId="8364" priority="9152">
      <formula>AND(AE20="有",AND(AF20:AI20=""))</formula>
    </cfRule>
  </conditionalFormatting>
  <conditionalFormatting sqref="AI20">
    <cfRule type="expression" dxfId="8363" priority="9147">
      <formula>AND(AE20="無",OR(AF20:AI20&lt;&gt;""))</formula>
    </cfRule>
    <cfRule type="expression" dxfId="8362" priority="9151">
      <formula>AND(AE20="有",AND(AF20:AI20=""))</formula>
    </cfRule>
  </conditionalFormatting>
  <conditionalFormatting sqref="AJ20">
    <cfRule type="expression" dxfId="8361" priority="8911">
      <formula>FM20&lt;&gt;""</formula>
    </cfRule>
    <cfRule type="expression" dxfId="8360" priority="9146">
      <formula>AJ20=""</formula>
    </cfRule>
  </conditionalFormatting>
  <conditionalFormatting sqref="AK20">
    <cfRule type="expression" dxfId="8359" priority="8910">
      <formula>FM20&lt;&gt;""</formula>
    </cfRule>
    <cfRule type="expression" dxfId="8358" priority="9145">
      <formula>AK20=""</formula>
    </cfRule>
  </conditionalFormatting>
  <conditionalFormatting sqref="AL20">
    <cfRule type="expression" dxfId="8357" priority="8909">
      <formula>FM20&lt;&gt;""</formula>
    </cfRule>
    <cfRule type="expression" dxfId="8356" priority="9144">
      <formula>AL20=""</formula>
    </cfRule>
  </conditionalFormatting>
  <conditionalFormatting sqref="AM20">
    <cfRule type="expression" dxfId="8355" priority="8908">
      <formula>FM20&lt;&gt;""</formula>
    </cfRule>
    <cfRule type="expression" dxfId="8354" priority="9143">
      <formula>AM20=""</formula>
    </cfRule>
  </conditionalFormatting>
  <conditionalFormatting sqref="AN20">
    <cfRule type="expression" dxfId="8353" priority="8907">
      <formula>FM20&lt;&gt;""</formula>
    </cfRule>
    <cfRule type="expression" dxfId="8352" priority="9138">
      <formula>AND(AN20="なし",AO20&lt;&gt;"")</formula>
    </cfRule>
    <cfRule type="expression" dxfId="8351" priority="9139">
      <formula>AND(AN20="あり",AO20="")</formula>
    </cfRule>
    <cfRule type="expression" dxfId="8350" priority="9142">
      <formula>AN20=""</formula>
    </cfRule>
  </conditionalFormatting>
  <conditionalFormatting sqref="AO20">
    <cfRule type="expression" dxfId="8349" priority="9140">
      <formula>AND(AN20="なし",AO20&lt;&gt;"")</formula>
    </cfRule>
    <cfRule type="expression" dxfId="8348" priority="9141">
      <formula>AND(AN20="あり",AO20="")</formula>
    </cfRule>
  </conditionalFormatting>
  <conditionalFormatting sqref="AP20">
    <cfRule type="expression" dxfId="8347" priority="8906">
      <formula>FM20&lt;&gt;""</formula>
    </cfRule>
    <cfRule type="expression" dxfId="8346" priority="9136">
      <formula>AND(AP20&lt;&gt;"",OR(AQ20:BD20&lt;&gt;""))</formula>
    </cfRule>
    <cfRule type="expression" dxfId="8345" priority="9137">
      <formula>AND(AP20="",AND(AQ20:BD20=""))</formula>
    </cfRule>
  </conditionalFormatting>
  <conditionalFormatting sqref="AQ20">
    <cfRule type="expression" dxfId="8344" priority="8905">
      <formula>FM20&lt;&gt;""</formula>
    </cfRule>
    <cfRule type="expression" dxfId="8343" priority="9134">
      <formula>AND(AP20&lt;&gt;"",OR(AQ20:BD20&lt;&gt;""))</formula>
    </cfRule>
    <cfRule type="expression" dxfId="8342" priority="9135">
      <formula>AND(AP20="",AND(AQ20:BD20=""))</formula>
    </cfRule>
  </conditionalFormatting>
  <conditionalFormatting sqref="AR20">
    <cfRule type="expression" dxfId="8341" priority="8904">
      <formula>FM20&lt;&gt;""</formula>
    </cfRule>
    <cfRule type="expression" dxfId="8340" priority="9132">
      <formula>AND(AP20&lt;&gt;"",OR(AQ20:BD20&lt;&gt;""))</formula>
    </cfRule>
    <cfRule type="expression" dxfId="8339" priority="9133">
      <formula>AND(AP20="",AND(AQ20:BD20=""))</formula>
    </cfRule>
  </conditionalFormatting>
  <conditionalFormatting sqref="AS20">
    <cfRule type="expression" dxfId="8338" priority="8903">
      <formula>FM20&lt;&gt;""</formula>
    </cfRule>
    <cfRule type="expression" dxfId="8337" priority="9130">
      <formula>AND(AP20&lt;&gt;"",OR(AQ20:BD20&lt;&gt;""))</formula>
    </cfRule>
    <cfRule type="expression" dxfId="8336" priority="9131">
      <formula>AND(AP20="",AND(AQ20:BD20=""))</formula>
    </cfRule>
  </conditionalFormatting>
  <conditionalFormatting sqref="AT20">
    <cfRule type="expression" dxfId="8335" priority="8902">
      <formula>FM20&lt;&gt;""</formula>
    </cfRule>
    <cfRule type="expression" dxfId="8334" priority="9128">
      <formula>AND(AP20&lt;&gt;"",OR(AQ20:BD20&lt;&gt;""))</formula>
    </cfRule>
    <cfRule type="expression" dxfId="8333" priority="9129">
      <formula>AND(AP20="",AND(AQ20:BD20=""))</formula>
    </cfRule>
  </conditionalFormatting>
  <conditionalFormatting sqref="AU20">
    <cfRule type="expression" dxfId="8332" priority="8901">
      <formula>FM20&lt;&gt;""</formula>
    </cfRule>
    <cfRule type="expression" dxfId="8331" priority="9126">
      <formula>AND(AP20&lt;&gt;"",OR(AQ20:BD20&lt;&gt;""))</formula>
    </cfRule>
    <cfRule type="expression" dxfId="8330" priority="9127">
      <formula>AND(AP20="",AND(AQ20:BD20=""))</formula>
    </cfRule>
  </conditionalFormatting>
  <conditionalFormatting sqref="AV20">
    <cfRule type="expression" dxfId="8329" priority="8900">
      <formula>FM20&lt;&gt;""</formula>
    </cfRule>
    <cfRule type="expression" dxfId="8328" priority="9124">
      <formula>AND(AP20&lt;&gt;"",OR(AQ20:BD20&lt;&gt;""))</formula>
    </cfRule>
    <cfRule type="expression" dxfId="8327" priority="9125">
      <formula>AND(AP20="",AND(AQ20:BD20=""))</formula>
    </cfRule>
  </conditionalFormatting>
  <conditionalFormatting sqref="AW20">
    <cfRule type="expression" dxfId="8326" priority="8899">
      <formula>FM20&lt;&gt;""</formula>
    </cfRule>
    <cfRule type="expression" dxfId="8325" priority="9122">
      <formula>AND(AP20&lt;&gt;"",OR(AQ20:BD20&lt;&gt;""))</formula>
    </cfRule>
    <cfRule type="expression" dxfId="8324" priority="9123">
      <formula>AND(AP20="",AND(AQ20:BD20=""))</formula>
    </cfRule>
  </conditionalFormatting>
  <conditionalFormatting sqref="AX20">
    <cfRule type="expression" dxfId="8323" priority="8898">
      <formula>FM20&lt;&gt;""</formula>
    </cfRule>
    <cfRule type="expression" dxfId="8322" priority="9120">
      <formula>AND(AP20&lt;&gt;"",OR(AQ20:BD20&lt;&gt;""))</formula>
    </cfRule>
    <cfRule type="expression" dxfId="8321" priority="9121">
      <formula>AND(AP20="",AND(AQ20:BD20=""))</formula>
    </cfRule>
  </conditionalFormatting>
  <conditionalFormatting sqref="AY20">
    <cfRule type="expression" dxfId="8320" priority="8897">
      <formula>FM20&lt;&gt;""</formula>
    </cfRule>
    <cfRule type="expression" dxfId="8319" priority="9118">
      <formula>AND(AP20&lt;&gt;"",OR(AQ20:BD20&lt;&gt;""))</formula>
    </cfRule>
    <cfRule type="expression" dxfId="8318" priority="9119">
      <formula>AND(AP20="",AND(AQ20:BD20=""))</formula>
    </cfRule>
  </conditionalFormatting>
  <conditionalFormatting sqref="AZ20">
    <cfRule type="expression" dxfId="8317" priority="8896">
      <formula>FM20&lt;&gt;""</formula>
    </cfRule>
    <cfRule type="expression" dxfId="8316" priority="9116">
      <formula>AND(AP20&lt;&gt;"",OR(AQ20:BD20&lt;&gt;""))</formula>
    </cfRule>
    <cfRule type="expression" dxfId="8315" priority="9117">
      <formula>AND(AP20="",AND(AQ20:BD20=""))</formula>
    </cfRule>
  </conditionalFormatting>
  <conditionalFormatting sqref="BA20">
    <cfRule type="expression" dxfId="8314" priority="8895">
      <formula>FM20&lt;&gt;""</formula>
    </cfRule>
    <cfRule type="expression" dxfId="8313" priority="9114">
      <formula>AND(AP20&lt;&gt;"",OR(AQ20:BD20&lt;&gt;""))</formula>
    </cfRule>
    <cfRule type="expression" dxfId="8312" priority="9115">
      <formula>AND(AP20="",AND(AQ20:BD20=""))</formula>
    </cfRule>
  </conditionalFormatting>
  <conditionalFormatting sqref="BB20">
    <cfRule type="expression" dxfId="8311" priority="8894">
      <formula>FM20&lt;&gt;""</formula>
    </cfRule>
    <cfRule type="expression" dxfId="8310" priority="9112">
      <formula>AND(AP20&lt;&gt;"",OR(AQ20:BD20&lt;&gt;""))</formula>
    </cfRule>
    <cfRule type="expression" dxfId="8309" priority="9113">
      <formula>AND(AP20="",AND(AQ20:BD20=""))</formula>
    </cfRule>
  </conditionalFormatting>
  <conditionalFormatting sqref="BC20">
    <cfRule type="expression" dxfId="8308" priority="8893">
      <formula>FM20&lt;&gt;""</formula>
    </cfRule>
    <cfRule type="expression" dxfId="8307" priority="9110">
      <formula>AND(AP20&lt;&gt;"",OR(AQ20:BD20&lt;&gt;""))</formula>
    </cfRule>
    <cfRule type="expression" dxfId="8306" priority="9111">
      <formula>AND(AP20="",AND(AQ20:BD20=""))</formula>
    </cfRule>
  </conditionalFormatting>
  <conditionalFormatting sqref="BD20">
    <cfRule type="expression" dxfId="8305" priority="8892">
      <formula>FM20&lt;&gt;""</formula>
    </cfRule>
    <cfRule type="expression" dxfId="8304" priority="9108">
      <formula>AND(AP20&lt;&gt;"",OR(AQ20:BD20&lt;&gt;""))</formula>
    </cfRule>
    <cfRule type="expression" dxfId="8303" priority="9109">
      <formula>AND(AP20="",AND(AQ20:BD20=""))</formula>
    </cfRule>
  </conditionalFormatting>
  <conditionalFormatting sqref="BG20">
    <cfRule type="expression" dxfId="8302" priority="8949">
      <formula>AND(BE20="独居",BG20&gt;=1)</formula>
    </cfRule>
    <cfRule type="expression" dxfId="8301" priority="9106">
      <formula>AND(BE20="同居",AND(BN20="",BG20&lt;&gt;COUNTA(BI20:BM20)))</formula>
    </cfRule>
    <cfRule type="expression" dxfId="8300" priority="9107">
      <formula>AND(BE20="同居",OR(BG20="",BG20=0))</formula>
    </cfRule>
  </conditionalFormatting>
  <conditionalFormatting sqref="BH20">
    <cfRule type="expression" dxfId="8299" priority="9104">
      <formula>AND(BE20="独居",BH20&gt;=1)</formula>
    </cfRule>
    <cfRule type="expression" dxfId="8298" priority="9105">
      <formula>AND(BE20="同居",OR(BH20="",BH20&gt;BG20))</formula>
    </cfRule>
  </conditionalFormatting>
  <conditionalFormatting sqref="BI20">
    <cfRule type="expression" dxfId="8297" priority="9097">
      <formula>AND(BE20="独居",OR(BI20:BN20&lt;&gt;""))</formula>
    </cfRule>
    <cfRule type="expression" dxfId="8296" priority="9103">
      <formula>AND(BE20="同居",AND(BN20="",BG20&lt;&gt;COUNTA(BI20:BM20)))</formula>
    </cfRule>
  </conditionalFormatting>
  <conditionalFormatting sqref="BJ20">
    <cfRule type="expression" dxfId="8295" priority="9096">
      <formula>AND(BE20="独居",OR(BI20:BN20&lt;&gt;""))</formula>
    </cfRule>
    <cfRule type="expression" dxfId="8294" priority="9102">
      <formula>AND(BE20="同居",AND(BN20="",BG20&lt;&gt;COUNTA(BI20:BM20)))</formula>
    </cfRule>
  </conditionalFormatting>
  <conditionalFormatting sqref="BK20">
    <cfRule type="expression" dxfId="8293" priority="9095">
      <formula>AND(BE20="独居",OR(BI20:BN20&lt;&gt;""))</formula>
    </cfRule>
    <cfRule type="expression" dxfId="8292" priority="9101">
      <formula>AND(BE20="同居",AND(BN20="",BG20&lt;&gt;COUNTA(BI20:BM20)))</formula>
    </cfRule>
  </conditionalFormatting>
  <conditionalFormatting sqref="BL20">
    <cfRule type="expression" dxfId="8291" priority="9094">
      <formula>AND(BE20="独居",OR(BI20:BN20&lt;&gt;""))</formula>
    </cfRule>
    <cfRule type="expression" dxfId="8290" priority="9100">
      <formula>AND(BE20="同居",AND(BN20="",BG20&lt;&gt;COUNTA(BI20:BM20)))</formula>
    </cfRule>
  </conditionalFormatting>
  <conditionalFormatting sqref="BM20">
    <cfRule type="expression" dxfId="8289" priority="9093">
      <formula>AND(BE20="独居",OR(BI20:BN20&lt;&gt;""))</formula>
    </cfRule>
    <cfRule type="expression" dxfId="8288" priority="9099">
      <formula>AND(BE20="同居",AND(BN20="",BG20&lt;&gt;COUNTA(BI20:BM20)))</formula>
    </cfRule>
  </conditionalFormatting>
  <conditionalFormatting sqref="BN20">
    <cfRule type="expression" dxfId="8287" priority="9092">
      <formula>AND(BE20="独居",OR(BI20:BN20&lt;&gt;""))</formula>
    </cfRule>
    <cfRule type="expression" dxfId="8286" priority="9098">
      <formula>AND(BE20="同居",AND(BN20="",BG20&lt;&gt;COUNTA(BI20:BM20)))</formula>
    </cfRule>
  </conditionalFormatting>
  <conditionalFormatting sqref="CG20">
    <cfRule type="expression" dxfId="8285" priority="8879">
      <formula>FM20&lt;&gt;""</formula>
    </cfRule>
    <cfRule type="expression" dxfId="8284" priority="9091">
      <formula>CG20=""</formula>
    </cfRule>
  </conditionalFormatting>
  <conditionalFormatting sqref="CH20">
    <cfRule type="expression" dxfId="8283" priority="8878">
      <formula>FM20&lt;&gt;""</formula>
    </cfRule>
    <cfRule type="expression" dxfId="8282" priority="9090">
      <formula>CH20=""</formula>
    </cfRule>
  </conditionalFormatting>
  <conditionalFormatting sqref="CI20">
    <cfRule type="expression" dxfId="8281" priority="8877">
      <formula>FM20&lt;&gt;""</formula>
    </cfRule>
    <cfRule type="expression" dxfId="8280" priority="9089">
      <formula>CI20=""</formula>
    </cfRule>
  </conditionalFormatting>
  <conditionalFormatting sqref="CJ20">
    <cfRule type="expression" dxfId="8279" priority="8876">
      <formula>FM20&lt;&gt;""</formula>
    </cfRule>
    <cfRule type="expression" dxfId="8278" priority="9088">
      <formula>CJ20=""</formula>
    </cfRule>
  </conditionalFormatting>
  <conditionalFormatting sqref="CK20">
    <cfRule type="expression" dxfId="8277" priority="8875">
      <formula>FM20&lt;&gt;""</formula>
    </cfRule>
    <cfRule type="expression" dxfId="8276" priority="9087">
      <formula>CK20=""</formula>
    </cfRule>
  </conditionalFormatting>
  <conditionalFormatting sqref="CL20">
    <cfRule type="expression" dxfId="8275" priority="8874">
      <formula>FM20&lt;&gt;""</formula>
    </cfRule>
    <cfRule type="expression" dxfId="8274" priority="9086">
      <formula>CL20=""</formula>
    </cfRule>
  </conditionalFormatting>
  <conditionalFormatting sqref="CM20">
    <cfRule type="expression" dxfId="8273" priority="8873">
      <formula>FM20&lt;&gt;""</formula>
    </cfRule>
    <cfRule type="expression" dxfId="8272" priority="9085">
      <formula>CM20=""</formula>
    </cfRule>
  </conditionalFormatting>
  <conditionalFormatting sqref="CN20">
    <cfRule type="expression" dxfId="8271" priority="8872">
      <formula>FM20&lt;&gt;""</formula>
    </cfRule>
    <cfRule type="expression" dxfId="8270" priority="9084">
      <formula>CN20=""</formula>
    </cfRule>
  </conditionalFormatting>
  <conditionalFormatting sqref="CO20">
    <cfRule type="expression" dxfId="8269" priority="8948">
      <formula>AND(CN20=0,CO20&lt;&gt;"")</formula>
    </cfRule>
    <cfRule type="expression" dxfId="8268" priority="9083">
      <formula>AND(CN20&gt;0,CO20="")</formula>
    </cfRule>
  </conditionalFormatting>
  <conditionalFormatting sqref="CP20">
    <cfRule type="expression" dxfId="8267" priority="8871">
      <formula>FM20&lt;&gt;""</formula>
    </cfRule>
    <cfRule type="expression" dxfId="8266" priority="9081">
      <formula>AND(CP20&lt;&gt;"",OR(CQ20:CT20&lt;&gt;""))</formula>
    </cfRule>
    <cfRule type="expression" dxfId="8265" priority="9082">
      <formula>AND(CP20="",AND(CQ20:CT20=""))</formula>
    </cfRule>
  </conditionalFormatting>
  <conditionalFormatting sqref="CQ20">
    <cfRule type="expression" dxfId="8264" priority="8870">
      <formula>FM20&lt;&gt;""</formula>
    </cfRule>
    <cfRule type="expression" dxfId="8263" priority="9079">
      <formula>AND(CP20&lt;&gt;"",OR(CQ20:CT20&lt;&gt;""))</formula>
    </cfRule>
    <cfRule type="expression" dxfId="8262" priority="9080">
      <formula>AND(CP20="",AND(CQ20:CT20=""))</formula>
    </cfRule>
  </conditionalFormatting>
  <conditionalFormatting sqref="CR20">
    <cfRule type="expression" dxfId="8261" priority="8869">
      <formula>FM20&lt;&gt;""</formula>
    </cfRule>
    <cfRule type="expression" dxfId="8260" priority="9077">
      <formula>AND(CP20&lt;&gt;"",OR(CQ20:CT20&lt;&gt;""))</formula>
    </cfRule>
    <cfRule type="expression" dxfId="8259" priority="9078">
      <formula>AND(CP20="",AND(CQ20:CT20=""))</formula>
    </cfRule>
  </conditionalFormatting>
  <conditionalFormatting sqref="CS20">
    <cfRule type="expression" dxfId="8258" priority="8868">
      <formula>FM20&lt;&gt;""</formula>
    </cfRule>
    <cfRule type="expression" dxfId="8257" priority="9075">
      <formula>AND(CP20&lt;&gt;"",OR(CQ20:CT20&lt;&gt;""))</formula>
    </cfRule>
    <cfRule type="expression" dxfId="8256" priority="9076">
      <formula>AND(CP20="",AND(CQ20:CT20=""))</formula>
    </cfRule>
  </conditionalFormatting>
  <conditionalFormatting sqref="CT20">
    <cfRule type="expression" dxfId="8255" priority="8867">
      <formula>FM20&lt;&gt;""</formula>
    </cfRule>
    <cfRule type="expression" dxfId="8254" priority="9073">
      <formula>AND(CP20&lt;&gt;"",OR(CQ20:CT20&lt;&gt;""))</formula>
    </cfRule>
    <cfRule type="expression" dxfId="8253" priority="9074">
      <formula>AND(CP20="",AND(CQ20:CT20=""))</formula>
    </cfRule>
  </conditionalFormatting>
  <conditionalFormatting sqref="CU20">
    <cfRule type="expression" dxfId="8252" priority="8866">
      <formula>FM20&lt;&gt;""</formula>
    </cfRule>
    <cfRule type="expression" dxfId="8251" priority="9072">
      <formula>CU20=""</formula>
    </cfRule>
  </conditionalFormatting>
  <conditionalFormatting sqref="CV20">
    <cfRule type="expression" dxfId="8250" priority="8865">
      <formula>FM20&lt;&gt;""</formula>
    </cfRule>
    <cfRule type="expression" dxfId="8249" priority="9071">
      <formula>CV20=""</formula>
    </cfRule>
  </conditionalFormatting>
  <conditionalFormatting sqref="CW20">
    <cfRule type="expression" dxfId="8248" priority="8864">
      <formula>FM20&lt;&gt;""</formula>
    </cfRule>
    <cfRule type="expression" dxfId="8247" priority="9069">
      <formula>AND(CW20&lt;&gt;"",OR(CX20:DI20&lt;&gt;""))</formula>
    </cfRule>
    <cfRule type="expression" dxfId="8246" priority="9070">
      <formula>AND(CW20="",AND(CX20:DI20=""))</formula>
    </cfRule>
  </conditionalFormatting>
  <conditionalFormatting sqref="CX20">
    <cfRule type="expression" dxfId="8245" priority="8863">
      <formula>FM20&lt;&gt;""</formula>
    </cfRule>
    <cfRule type="expression" dxfId="8244" priority="9043">
      <formula>AND(CY20&lt;&gt;"",CX20="")</formula>
    </cfRule>
    <cfRule type="expression" dxfId="8243" priority="9067">
      <formula>AND(CW20&lt;&gt;"",OR(CX20:DI20&lt;&gt;""))</formula>
    </cfRule>
    <cfRule type="expression" dxfId="8242" priority="9068">
      <formula>AND(CW20="",AND(CX20:DI20=""))</formula>
    </cfRule>
  </conditionalFormatting>
  <conditionalFormatting sqref="CY20">
    <cfRule type="expression" dxfId="8241" priority="8862">
      <formula>FM20&lt;&gt;""</formula>
    </cfRule>
    <cfRule type="expression" dxfId="8240" priority="9044">
      <formula>AND(CX20&lt;&gt;"",CY20="")</formula>
    </cfRule>
    <cfRule type="expression" dxfId="8239" priority="9065">
      <formula>AND(CW20&lt;&gt;"",OR(CX20:DI20&lt;&gt;""))</formula>
    </cfRule>
    <cfRule type="expression" dxfId="8238" priority="9066">
      <formula>AND(CW20="",AND(CX20:DI20=""))</formula>
    </cfRule>
  </conditionalFormatting>
  <conditionalFormatting sqref="CZ20">
    <cfRule type="expression" dxfId="8237" priority="8861">
      <formula>FM20&lt;&gt;""</formula>
    </cfRule>
    <cfRule type="expression" dxfId="8236" priority="9063">
      <formula>AND(CW20&lt;&gt;"",OR(CX20:DI20&lt;&gt;""))</formula>
    </cfRule>
    <cfRule type="expression" dxfId="8235" priority="9064">
      <formula>AND(CW20="",AND(CX20:DI20=""))</formula>
    </cfRule>
  </conditionalFormatting>
  <conditionalFormatting sqref="DA20">
    <cfRule type="expression" dxfId="8234" priority="8860">
      <formula>FM20&lt;&gt;""</formula>
    </cfRule>
    <cfRule type="expression" dxfId="8233" priority="9041">
      <formula>AND(DB20&lt;&gt;"",DA20="")</formula>
    </cfRule>
    <cfRule type="expression" dxfId="8232" priority="9061">
      <formula>AND(CW20&lt;&gt;"",OR(CX20:DI20&lt;&gt;""))</formula>
    </cfRule>
    <cfRule type="expression" dxfId="8231" priority="9062">
      <formula>AND(CW20="",AND(CX20:DI20=""))</formula>
    </cfRule>
  </conditionalFormatting>
  <conditionalFormatting sqref="DB20">
    <cfRule type="expression" dxfId="8230" priority="8859">
      <formula>FM20&lt;&gt;""</formula>
    </cfRule>
    <cfRule type="expression" dxfId="8229" priority="9042">
      <formula>AND(DA20&lt;&gt;"",DB20="")</formula>
    </cfRule>
    <cfRule type="expression" dxfId="8228" priority="9059">
      <formula>AND(CW20&lt;&gt;"",OR(CX20:DI20&lt;&gt;""))</formula>
    </cfRule>
    <cfRule type="expression" dxfId="8227" priority="9060">
      <formula>AND(CW20="",AND(CX20:DI20=""))</formula>
    </cfRule>
  </conditionalFormatting>
  <conditionalFormatting sqref="DC20">
    <cfRule type="expression" dxfId="8226" priority="8858">
      <formula>FM20&lt;&gt;""</formula>
    </cfRule>
    <cfRule type="expression" dxfId="8225" priority="9057">
      <formula>AND(CW20&lt;&gt;"",OR(CX20:DI20&lt;&gt;""))</formula>
    </cfRule>
    <cfRule type="expression" dxfId="8224" priority="9058">
      <formula>AND(CW20="",AND(CX20:DI20=""))</formula>
    </cfRule>
  </conditionalFormatting>
  <conditionalFormatting sqref="DD20">
    <cfRule type="expression" dxfId="8223" priority="8857">
      <formula>FM20&lt;&gt;""</formula>
    </cfRule>
    <cfRule type="expression" dxfId="8222" priority="9055">
      <formula>AND(CW20&lt;&gt;"",OR(CX20:DI20&lt;&gt;""))</formula>
    </cfRule>
    <cfRule type="expression" dxfId="8221" priority="9056">
      <formula>AND(CW20="",AND(CX20:DI20=""))</formula>
    </cfRule>
  </conditionalFormatting>
  <conditionalFormatting sqref="DE20">
    <cfRule type="expression" dxfId="8220" priority="8856">
      <formula>FM20&lt;&gt;""</formula>
    </cfRule>
    <cfRule type="expression" dxfId="8219" priority="9053">
      <formula>AND(CW20&lt;&gt;"",OR(CX20:DI20&lt;&gt;""))</formula>
    </cfRule>
    <cfRule type="expression" dxfId="8218" priority="9054">
      <formula>AND(CW20="",AND(CX20:DI20=""))</formula>
    </cfRule>
  </conditionalFormatting>
  <conditionalFormatting sqref="DF20">
    <cfRule type="expression" dxfId="8217" priority="8855">
      <formula>FM20&lt;&gt;""</formula>
    </cfRule>
    <cfRule type="expression" dxfId="8216" priority="9037">
      <formula>AND(DG20&lt;&gt;"",DF20="")</formula>
    </cfRule>
    <cfRule type="expression" dxfId="8215" priority="9051">
      <formula>AND(CW20&lt;&gt;"",OR(CX20:DI20&lt;&gt;""))</formula>
    </cfRule>
    <cfRule type="expression" dxfId="8214" priority="9052">
      <formula>AND(CW20="",AND(CX20:DI20=""))</formula>
    </cfRule>
  </conditionalFormatting>
  <conditionalFormatting sqref="DG20">
    <cfRule type="expression" dxfId="8213" priority="8854">
      <formula>FM20&lt;&gt;""</formula>
    </cfRule>
    <cfRule type="expression" dxfId="8212" priority="9038">
      <formula>AND(DF20&lt;&gt;"",DG20="")</formula>
    </cfRule>
    <cfRule type="expression" dxfId="8211" priority="9049">
      <formula>AND(CW20&lt;&gt;"",OR(CX20:DI20&lt;&gt;""))</formula>
    </cfRule>
    <cfRule type="expression" dxfId="8210" priority="9050">
      <formula>AND(CW20="",AND(CX20:DI20=""))</formula>
    </cfRule>
  </conditionalFormatting>
  <conditionalFormatting sqref="DH20">
    <cfRule type="expression" dxfId="8209" priority="8853">
      <formula>FM20&lt;&gt;""</formula>
    </cfRule>
    <cfRule type="expression" dxfId="8208" priority="9047">
      <formula>AND(CW20&lt;&gt;"",OR(CX20:DI20&lt;&gt;""))</formula>
    </cfRule>
    <cfRule type="expression" dxfId="8207" priority="9048">
      <formula>AND(CW20="",AND(CX20:DI20=""))</formula>
    </cfRule>
  </conditionalFormatting>
  <conditionalFormatting sqref="DI20">
    <cfRule type="expression" dxfId="8206" priority="8852">
      <formula>FM20&lt;&gt;""</formula>
    </cfRule>
    <cfRule type="expression" dxfId="8205" priority="9045">
      <formula>AND(CW20&lt;&gt;"",OR(CX20:DI20&lt;&gt;""))</formula>
    </cfRule>
    <cfRule type="expression" dxfId="8204" priority="9046">
      <formula>AND(CW20="",AND(CX20:DI20=""))</formula>
    </cfRule>
  </conditionalFormatting>
  <conditionalFormatting sqref="DJ20">
    <cfRule type="expression" dxfId="8203" priority="8851">
      <formula>FM20&lt;&gt;""</formula>
    </cfRule>
    <cfRule type="expression" dxfId="8202" priority="9040">
      <formula>DJ20=""</formula>
    </cfRule>
  </conditionalFormatting>
  <conditionalFormatting sqref="DK20">
    <cfRule type="expression" dxfId="8201" priority="8850">
      <formula>FM20&lt;&gt;""</formula>
    </cfRule>
    <cfRule type="expression" dxfId="8200" priority="9039">
      <formula>AND(DJ20&lt;&gt;"自立",DK20="")</formula>
    </cfRule>
  </conditionalFormatting>
  <conditionalFormatting sqref="DL20">
    <cfRule type="expression" dxfId="8199" priority="8849">
      <formula>FM20&lt;&gt;""</formula>
    </cfRule>
    <cfRule type="expression" dxfId="8198" priority="9036">
      <formula>DL20=""</formula>
    </cfRule>
  </conditionalFormatting>
  <conditionalFormatting sqref="DM20">
    <cfRule type="expression" dxfId="8197" priority="9034">
      <formula>AND(DL20&lt;&gt;"アレルギー食",DM20&lt;&gt;"")</formula>
    </cfRule>
    <cfRule type="expression" dxfId="8196" priority="9035">
      <formula>AND(DL20="アレルギー食",DM20="")</formula>
    </cfRule>
  </conditionalFormatting>
  <conditionalFormatting sqref="DN20">
    <cfRule type="expression" dxfId="8195" priority="8848">
      <formula>FM20&lt;&gt;""</formula>
    </cfRule>
    <cfRule type="expression" dxfId="8194" priority="9033">
      <formula>DN20=""</formula>
    </cfRule>
  </conditionalFormatting>
  <conditionalFormatting sqref="DO20">
    <cfRule type="expression" dxfId="8193" priority="8847">
      <formula>FM20&lt;&gt;""</formula>
    </cfRule>
    <cfRule type="expression" dxfId="8192" priority="9027">
      <formula>AND(DO20&lt;&gt;"",DN20="")</formula>
    </cfRule>
    <cfRule type="expression" dxfId="8191" priority="9031">
      <formula>AND(DN20&lt;&gt;"自立",DO20="")</formula>
    </cfRule>
    <cfRule type="expression" dxfId="8190" priority="9032">
      <formula>AND(DN20="自立",DO20&lt;&gt;"")</formula>
    </cfRule>
  </conditionalFormatting>
  <conditionalFormatting sqref="DP20">
    <cfRule type="expression" dxfId="8189" priority="8846">
      <formula>FM20&lt;&gt;""</formula>
    </cfRule>
    <cfRule type="expression" dxfId="8188" priority="9030">
      <formula>DP20=""</formula>
    </cfRule>
  </conditionalFormatting>
  <conditionalFormatting sqref="DQ20">
    <cfRule type="expression" dxfId="8187" priority="8845">
      <formula>FM20&lt;&gt;""</formula>
    </cfRule>
    <cfRule type="expression" dxfId="8186" priority="9026">
      <formula>AND(DQ20&lt;&gt;"",DP20="")</formula>
    </cfRule>
    <cfRule type="expression" dxfId="8185" priority="9028">
      <formula>AND(DP20&lt;&gt;"自立",DQ20="")</formula>
    </cfRule>
    <cfRule type="expression" dxfId="8184" priority="9029">
      <formula>AND(DP20="自立",DQ20&lt;&gt;"")</formula>
    </cfRule>
  </conditionalFormatting>
  <conditionalFormatting sqref="DR20">
    <cfRule type="expression" dxfId="8183" priority="8844">
      <formula>FM20&lt;&gt;""</formula>
    </cfRule>
    <cfRule type="expression" dxfId="8182" priority="9025">
      <formula>DR20=""</formula>
    </cfRule>
  </conditionalFormatting>
  <conditionalFormatting sqref="DS20">
    <cfRule type="expression" dxfId="8181" priority="8843">
      <formula>FM20&lt;&gt;""</formula>
    </cfRule>
    <cfRule type="expression" dxfId="8180" priority="9022">
      <formula>AND(DS20&lt;&gt;"",DR20="")</formula>
    </cfRule>
    <cfRule type="expression" dxfId="8179" priority="9023">
      <formula>AND(DR20&lt;&gt;"自立",DS20="")</formula>
    </cfRule>
    <cfRule type="expression" dxfId="8178" priority="9024">
      <formula>AND(DR20="自立",DS20&lt;&gt;"")</formula>
    </cfRule>
  </conditionalFormatting>
  <conditionalFormatting sqref="DT20">
    <cfRule type="expression" dxfId="8177" priority="8842">
      <formula>FM20&lt;&gt;""</formula>
    </cfRule>
    <cfRule type="expression" dxfId="8176" priority="9021">
      <formula>DT20=""</formula>
    </cfRule>
  </conditionalFormatting>
  <conditionalFormatting sqref="DV20">
    <cfRule type="expression" dxfId="8175" priority="8840">
      <formula>FM20&lt;&gt;""</formula>
    </cfRule>
    <cfRule type="expression" dxfId="8174" priority="9020">
      <formula>DV20=""</formula>
    </cfRule>
  </conditionalFormatting>
  <conditionalFormatting sqref="EA20">
    <cfRule type="expression" dxfId="8173" priority="8838">
      <formula>FM20&lt;&gt;""</formula>
    </cfRule>
    <cfRule type="expression" dxfId="8172" priority="8970">
      <formula>AND(EB20&lt;&gt;"",EA20&lt;&gt;"その他")</formula>
    </cfRule>
    <cfRule type="expression" dxfId="8171" priority="9019">
      <formula>EA20=""</formula>
    </cfRule>
  </conditionalFormatting>
  <conditionalFormatting sqref="EB20">
    <cfRule type="expression" dxfId="8170" priority="9017">
      <formula>AND(EA20&lt;&gt;"その他",EB20&lt;&gt;"")</formula>
    </cfRule>
    <cfRule type="expression" dxfId="8169" priority="9018">
      <formula>AND(EA20="その他",EB20="")</formula>
    </cfRule>
  </conditionalFormatting>
  <conditionalFormatting sqref="EC20">
    <cfRule type="expression" dxfId="8168" priority="8837">
      <formula>FM20&lt;&gt;""</formula>
    </cfRule>
    <cfRule type="expression" dxfId="8167" priority="9016">
      <formula>AND(EC20:EI20="")</formula>
    </cfRule>
  </conditionalFormatting>
  <conditionalFormatting sqref="ED20">
    <cfRule type="expression" dxfId="8166" priority="8836">
      <formula>FM20&lt;&gt;""</formula>
    </cfRule>
    <cfRule type="expression" dxfId="8165" priority="9015">
      <formula>AND(EC20:EI20="")</formula>
    </cfRule>
  </conditionalFormatting>
  <conditionalFormatting sqref="EE20">
    <cfRule type="expression" dxfId="8164" priority="8835">
      <formula>FM20&lt;&gt;""</formula>
    </cfRule>
    <cfRule type="expression" dxfId="8163" priority="9014">
      <formula>AND(EC20:EI20="")</formula>
    </cfRule>
  </conditionalFormatting>
  <conditionalFormatting sqref="EF20">
    <cfRule type="expression" dxfId="8162" priority="8834">
      <formula>FM20&lt;&gt;""</formula>
    </cfRule>
    <cfRule type="expression" dxfId="8161" priority="9013">
      <formula>AND(EC20:EI20="")</formula>
    </cfRule>
  </conditionalFormatting>
  <conditionalFormatting sqref="EG20">
    <cfRule type="expression" dxfId="8160" priority="8833">
      <formula>FM20&lt;&gt;""</formula>
    </cfRule>
    <cfRule type="expression" dxfId="8159" priority="9012">
      <formula>AND(EC20:EI20="")</formula>
    </cfRule>
  </conditionalFormatting>
  <conditionalFormatting sqref="EH20">
    <cfRule type="expression" dxfId="8158" priority="8832">
      <formula>FM20&lt;&gt;""</formula>
    </cfRule>
    <cfRule type="expression" dxfId="8157" priority="9011">
      <formula>AND(EC20:EI20="")</formula>
    </cfRule>
  </conditionalFormatting>
  <conditionalFormatting sqref="EI20">
    <cfRule type="expression" dxfId="8156" priority="8831">
      <formula>FM20&lt;&gt;""</formula>
    </cfRule>
    <cfRule type="expression" dxfId="8155" priority="9010">
      <formula>AND(EC20:EI20="")</formula>
    </cfRule>
  </conditionalFormatting>
  <conditionalFormatting sqref="EL20">
    <cfRule type="expression" dxfId="8154" priority="8830">
      <formula>FM20&lt;&gt;""</formula>
    </cfRule>
    <cfRule type="expression" dxfId="8153" priority="9008">
      <formula>AND(EK20&lt;&gt;"",EL20&lt;&gt;"")</formula>
    </cfRule>
    <cfRule type="expression" dxfId="8152" priority="9009">
      <formula>AND(EK20="",EL20="")</formula>
    </cfRule>
  </conditionalFormatting>
  <conditionalFormatting sqref="EM20">
    <cfRule type="expression" dxfId="8151" priority="8829">
      <formula>FM20&lt;&gt;""</formula>
    </cfRule>
    <cfRule type="expression" dxfId="8150" priority="9006">
      <formula>AND(EK20&lt;&gt;"",EM20&lt;&gt;"")</formula>
    </cfRule>
    <cfRule type="expression" dxfId="8149" priority="9007">
      <formula>AND(EK20="",EM20="")</formula>
    </cfRule>
  </conditionalFormatting>
  <conditionalFormatting sqref="EN20">
    <cfRule type="expression" dxfId="8148" priority="8828">
      <formula>FM20&lt;&gt;""</formula>
    </cfRule>
    <cfRule type="expression" dxfId="8147" priority="9004">
      <formula>AND(EK20&lt;&gt;"",EN20&lt;&gt;"")</formula>
    </cfRule>
    <cfRule type="expression" dxfId="8146" priority="9005">
      <formula>AND(EK20="",EN20="")</formula>
    </cfRule>
  </conditionalFormatting>
  <conditionalFormatting sqref="EP20">
    <cfRule type="expression" dxfId="8145" priority="8998">
      <formula>AND(EK20&lt;&gt;"",EP20&lt;&gt;"")</formula>
    </cfRule>
    <cfRule type="expression" dxfId="8144" priority="9002">
      <formula>AND(EP20&lt;&gt;"",EO20="")</formula>
    </cfRule>
    <cfRule type="expression" dxfId="8143" priority="9003">
      <formula>AND(EO20&lt;&gt;"",EP20="")</formula>
    </cfRule>
  </conditionalFormatting>
  <conditionalFormatting sqref="EQ20">
    <cfRule type="expression" dxfId="8142" priority="8997">
      <formula>AND(EK20&lt;&gt;"",EQ20&lt;&gt;"")</formula>
    </cfRule>
    <cfRule type="expression" dxfId="8141" priority="9000">
      <formula>AND(EQ20&lt;&gt;"",EO20="")</formula>
    </cfRule>
    <cfRule type="expression" dxfId="8140" priority="9001">
      <formula>AND(EO20&lt;&gt;"",EQ20="")</formula>
    </cfRule>
  </conditionalFormatting>
  <conditionalFormatting sqref="EO20">
    <cfRule type="expression" dxfId="8139" priority="8999">
      <formula>AND(EK20&lt;&gt;"",EO20&lt;&gt;"")</formula>
    </cfRule>
  </conditionalFormatting>
  <conditionalFormatting sqref="ES20">
    <cfRule type="expression" dxfId="8138" priority="8827">
      <formula>FM20&lt;&gt;""</formula>
    </cfRule>
    <cfRule type="expression" dxfId="8137" priority="8995">
      <formula>AND(ER20&lt;&gt;"",ES20&lt;&gt;"")</formula>
    </cfRule>
    <cfRule type="expression" dxfId="8136" priority="8996">
      <formula>AND(ER20="",ES20="")</formula>
    </cfRule>
  </conditionalFormatting>
  <conditionalFormatting sqref="ET20">
    <cfRule type="expression" dxfId="8135" priority="8826">
      <formula>FM20&lt;&gt;""</formula>
    </cfRule>
    <cfRule type="expression" dxfId="8134" priority="8993">
      <formula>AND(ER20&lt;&gt;"",ET20&lt;&gt;"")</formula>
    </cfRule>
    <cfRule type="expression" dxfId="8133" priority="8994">
      <formula>AND(ER20="",ET20="")</formula>
    </cfRule>
  </conditionalFormatting>
  <conditionalFormatting sqref="EU20">
    <cfRule type="expression" dxfId="8132" priority="8825">
      <formula>FM20&lt;&gt;""</formula>
    </cfRule>
    <cfRule type="expression" dxfId="8131" priority="8991">
      <formula>AND(ER20&lt;&gt;"",EU20&lt;&gt;"")</formula>
    </cfRule>
    <cfRule type="expression" dxfId="8130" priority="8992">
      <formula>AND(ER20="",EU20="")</formula>
    </cfRule>
  </conditionalFormatting>
  <conditionalFormatting sqref="EW20">
    <cfRule type="expression" dxfId="8129" priority="8985">
      <formula>AND(ER20&lt;&gt;"",EW20&lt;&gt;"")</formula>
    </cfRule>
    <cfRule type="expression" dxfId="8128" priority="8989">
      <formula>AND(EW20&lt;&gt;"",EV20="")</formula>
    </cfRule>
    <cfRule type="expression" dxfId="8127" priority="8990">
      <formula>AND(EV20&lt;&gt;"",EW20="")</formula>
    </cfRule>
  </conditionalFormatting>
  <conditionalFormatting sqref="EX20">
    <cfRule type="expression" dxfId="8126" priority="8984">
      <formula>AND(ER20&lt;&gt;"",EX20&lt;&gt;"")</formula>
    </cfRule>
    <cfRule type="expression" dxfId="8125" priority="8987">
      <formula>AND(EX20&lt;&gt;"",EV20="")</formula>
    </cfRule>
    <cfRule type="expression" dxfId="8124" priority="8988">
      <formula>AND(EV20&lt;&gt;"",EX20="")</formula>
    </cfRule>
  </conditionalFormatting>
  <conditionalFormatting sqref="EV20">
    <cfRule type="expression" dxfId="8123" priority="8986">
      <formula>AND(ER20&lt;&gt;"",EV20&lt;&gt;"")</formula>
    </cfRule>
  </conditionalFormatting>
  <conditionalFormatting sqref="ER20">
    <cfRule type="expression" dxfId="8122" priority="8983">
      <formula>AND(ER20&lt;&gt;"",OR(ES20:EX20&lt;&gt;""))</formula>
    </cfRule>
  </conditionalFormatting>
  <conditionalFormatting sqref="EK20">
    <cfRule type="expression" dxfId="8121" priority="8982">
      <formula>AND(EK20&lt;&gt;"",OR(EL20:EQ20&lt;&gt;""))</formula>
    </cfRule>
  </conditionalFormatting>
  <conditionalFormatting sqref="EY20">
    <cfRule type="expression" dxfId="8120" priority="8824">
      <formula>FM20&lt;&gt;""</formula>
    </cfRule>
    <cfRule type="expression" dxfId="8119" priority="8981">
      <formula>AND(EY20:FD20="")</formula>
    </cfRule>
  </conditionalFormatting>
  <conditionalFormatting sqref="EZ20">
    <cfRule type="expression" dxfId="8118" priority="8823">
      <formula>FM20&lt;&gt;""</formula>
    </cfRule>
    <cfRule type="expression" dxfId="8117" priority="8980">
      <formula>AND(EY20:FD20="")</formula>
    </cfRule>
  </conditionalFormatting>
  <conditionalFormatting sqref="FA20">
    <cfRule type="expression" dxfId="8116" priority="8822">
      <formula>FM20&lt;&gt;""</formula>
    </cfRule>
    <cfRule type="expression" dxfId="8115" priority="8979">
      <formula>AND(EY20:FD20="")</formula>
    </cfRule>
  </conditionalFormatting>
  <conditionalFormatting sqref="FB20">
    <cfRule type="expression" dxfId="8114" priority="8821">
      <formula>FM20&lt;&gt;""</formula>
    </cfRule>
    <cfRule type="expression" dxfId="8113" priority="8978">
      <formula>AND(EY20:FD20="")</formula>
    </cfRule>
  </conditionalFormatting>
  <conditionalFormatting sqref="FD20">
    <cfRule type="expression" dxfId="8112" priority="8819">
      <formula>FM20&lt;&gt;""</formula>
    </cfRule>
    <cfRule type="expression" dxfId="8111" priority="8977">
      <formula>AND(EY20:FD20="")</formula>
    </cfRule>
  </conditionalFormatting>
  <conditionalFormatting sqref="FC20">
    <cfRule type="expression" dxfId="8110" priority="8820">
      <formula>FM20&lt;&gt;""</formula>
    </cfRule>
    <cfRule type="expression" dxfId="8109" priority="8976">
      <formula>AND(EY20:FD20="")</formula>
    </cfRule>
  </conditionalFormatting>
  <conditionalFormatting sqref="FE20">
    <cfRule type="expression" dxfId="8108" priority="8818">
      <formula>FM20&lt;&gt;""</formula>
    </cfRule>
    <cfRule type="expression" dxfId="8107" priority="8975">
      <formula>FE20=""</formula>
    </cfRule>
  </conditionalFormatting>
  <conditionalFormatting sqref="FF20">
    <cfRule type="expression" dxfId="8106" priority="8973">
      <formula>AND(FE20&lt;&gt;"2人以上の体制",FF20&lt;&gt;"")</formula>
    </cfRule>
    <cfRule type="expression" dxfId="8105" priority="8974">
      <formula>AND(FE20="2人以上の体制",FF20="")</formula>
    </cfRule>
  </conditionalFormatting>
  <conditionalFormatting sqref="FG20">
    <cfRule type="expression" dxfId="8104" priority="8817">
      <formula>FM20&lt;&gt;""</formula>
    </cfRule>
    <cfRule type="expression" dxfId="8103" priority="8972">
      <formula>FG20=""</formula>
    </cfRule>
  </conditionalFormatting>
  <conditionalFormatting sqref="FH20">
    <cfRule type="expression" dxfId="8102" priority="8816">
      <formula>FM20&lt;&gt;""</formula>
    </cfRule>
    <cfRule type="expression" dxfId="8101" priority="8971">
      <formula>FH20=""</formula>
    </cfRule>
  </conditionalFormatting>
  <conditionalFormatting sqref="BO20">
    <cfRule type="expression" dxfId="8100" priority="8890">
      <formula>FM20&lt;&gt;""</formula>
    </cfRule>
    <cfRule type="expression" dxfId="8099" priority="8969">
      <formula>BO20=""</formula>
    </cfRule>
  </conditionalFormatting>
  <conditionalFormatting sqref="BP20">
    <cfRule type="expression" dxfId="8098" priority="8889">
      <formula>FM20&lt;&gt;""</formula>
    </cfRule>
    <cfRule type="expression" dxfId="8097" priority="8968">
      <formula>BP20=""</formula>
    </cfRule>
  </conditionalFormatting>
  <conditionalFormatting sqref="BQ20">
    <cfRule type="expression" dxfId="8096" priority="8888">
      <formula>FM20&lt;&gt;""</formula>
    </cfRule>
    <cfRule type="expression" dxfId="8095" priority="8967">
      <formula>BQ20=""</formula>
    </cfRule>
  </conditionalFormatting>
  <conditionalFormatting sqref="BR20">
    <cfRule type="expression" dxfId="8094" priority="8887">
      <formula>FM20&lt;&gt;""</formula>
    </cfRule>
    <cfRule type="expression" dxfId="8093" priority="8956">
      <formula>AND(BR20:BS20="")</formula>
    </cfRule>
  </conditionalFormatting>
  <conditionalFormatting sqref="BS20">
    <cfRule type="expression" dxfId="8092" priority="8886">
      <formula>FM20&lt;&gt;""</formula>
    </cfRule>
    <cfRule type="expression" dxfId="8091" priority="8966">
      <formula>AND(BR20:BS20="")</formula>
    </cfRule>
  </conditionalFormatting>
  <conditionalFormatting sqref="BU20">
    <cfRule type="expression" dxfId="8090" priority="8961">
      <formula>AND(BT20="",BU20&lt;&gt;"")</formula>
    </cfRule>
    <cfRule type="expression" dxfId="8089" priority="8965">
      <formula>AND(BT20&lt;&gt;"",BU20="")</formula>
    </cfRule>
  </conditionalFormatting>
  <conditionalFormatting sqref="BV20">
    <cfRule type="expression" dxfId="8088" priority="8960">
      <formula>AND(BT20="",BV20&lt;&gt;"")</formula>
    </cfRule>
    <cfRule type="expression" dxfId="8087" priority="8964">
      <formula>AND(BT20&lt;&gt;"",BV20="")</formula>
    </cfRule>
  </conditionalFormatting>
  <conditionalFormatting sqref="BW20">
    <cfRule type="expression" dxfId="8086" priority="8959">
      <formula>AND(BT20="",BW20&lt;&gt;"")</formula>
    </cfRule>
    <cfRule type="expression" dxfId="8085" priority="8963">
      <formula>AND(BT20&lt;&gt;"",AND(BW20:BX20=""))</formula>
    </cfRule>
  </conditionalFormatting>
  <conditionalFormatting sqref="BX20">
    <cfRule type="expression" dxfId="8084" priority="8958">
      <formula>AND(BT20="",BX20&lt;&gt;"")</formula>
    </cfRule>
    <cfRule type="expression" dxfId="8083" priority="8962">
      <formula>AND(BT20&lt;&gt;"",AND(BW20:BX20=""))</formula>
    </cfRule>
  </conditionalFormatting>
  <conditionalFormatting sqref="BT20">
    <cfRule type="expression" dxfId="8082" priority="8957">
      <formula>AND(BT20="",OR(BU20:BX20&lt;&gt;""))</formula>
    </cfRule>
  </conditionalFormatting>
  <conditionalFormatting sqref="BY20">
    <cfRule type="expression" dxfId="8081" priority="8885">
      <formula>FM20&lt;&gt;""</formula>
    </cfRule>
    <cfRule type="expression" dxfId="8080" priority="8955">
      <formula>BY20=""</formula>
    </cfRule>
  </conditionalFormatting>
  <conditionalFormatting sqref="BZ20">
    <cfRule type="expression" dxfId="8079" priority="8884">
      <formula>FM20&lt;&gt;""</formula>
    </cfRule>
    <cfRule type="expression" dxfId="8078" priority="8954">
      <formula>BZ20=""</formula>
    </cfRule>
  </conditionalFormatting>
  <conditionalFormatting sqref="CC20">
    <cfRule type="expression" dxfId="8077" priority="8883">
      <formula>FM20&lt;&gt;""</formula>
    </cfRule>
    <cfRule type="expression" dxfId="8076" priority="8953">
      <formula>CC20=""</formula>
    </cfRule>
  </conditionalFormatting>
  <conditionalFormatting sqref="CD20">
    <cfRule type="expression" dxfId="8075" priority="8882">
      <formula>FM20&lt;&gt;""</formula>
    </cfRule>
    <cfRule type="expression" dxfId="8074" priority="8952">
      <formula>CD20=""</formula>
    </cfRule>
  </conditionalFormatting>
  <conditionalFormatting sqref="CE20">
    <cfRule type="expression" dxfId="8073" priority="8881">
      <formula>FM20&lt;&gt;""</formula>
    </cfRule>
    <cfRule type="expression" dxfId="8072" priority="8951">
      <formula>CE20=""</formula>
    </cfRule>
  </conditionalFormatting>
  <conditionalFormatting sqref="FK20">
    <cfRule type="expression" dxfId="8071" priority="8950">
      <formula>FK20=""</formula>
    </cfRule>
  </conditionalFormatting>
  <conditionalFormatting sqref="H20">
    <cfRule type="expression" dxfId="8070" priority="8931">
      <formula>FM20&lt;&gt;""</formula>
    </cfRule>
    <cfRule type="expression" dxfId="8069" priority="8947">
      <formula>H20=""</formula>
    </cfRule>
  </conditionalFormatting>
  <conditionalFormatting sqref="B20">
    <cfRule type="expression" dxfId="8068" priority="8815">
      <formula>FM20&lt;&gt;""</formula>
    </cfRule>
    <cfRule type="expression" dxfId="8067" priority="8946">
      <formula>B20=""</formula>
    </cfRule>
  </conditionalFormatting>
  <conditionalFormatting sqref="CF20">
    <cfRule type="expression" dxfId="8066" priority="8880">
      <formula>FM20&lt;&gt;""</formula>
    </cfRule>
    <cfRule type="expression" dxfId="8065" priority="8945">
      <formula>CF20=""</formula>
    </cfRule>
  </conditionalFormatting>
  <conditionalFormatting sqref="EJ20">
    <cfRule type="expression" dxfId="8064" priority="8944">
      <formula>AND(OR(EC20:EH20&lt;&gt;""),EJ20="")</formula>
    </cfRule>
  </conditionalFormatting>
  <conditionalFormatting sqref="BE20">
    <cfRule type="expression" dxfId="8063" priority="8891">
      <formula>FM20&lt;&gt;""</formula>
    </cfRule>
    <cfRule type="expression" dxfId="8062" priority="8943">
      <formula>BE20=""</formula>
    </cfRule>
  </conditionalFormatting>
  <conditionalFormatting sqref="BF20">
    <cfRule type="expression" dxfId="8061" priority="8942">
      <formula>AND(BE20="同居",AND(BF20="",BG20=""))</formula>
    </cfRule>
  </conditionalFormatting>
  <conditionalFormatting sqref="CB20">
    <cfRule type="expression" dxfId="8060" priority="8941">
      <formula>AND(CA20&lt;&gt;"",CB20="")</formula>
    </cfRule>
  </conditionalFormatting>
  <conditionalFormatting sqref="CA20">
    <cfRule type="expression" dxfId="8059" priority="8940">
      <formula>AND(CA20="",CB20&lt;&gt;"")</formula>
    </cfRule>
  </conditionalFormatting>
  <conditionalFormatting sqref="DU20">
    <cfRule type="expression" dxfId="8058" priority="8841">
      <formula>FM20&lt;&gt;""</formula>
    </cfRule>
    <cfRule type="expression" dxfId="8057" priority="8937">
      <formula>AND(DU20&lt;&gt;"",DT20="")</formula>
    </cfRule>
    <cfRule type="expression" dxfId="8056" priority="8938">
      <formula>AND(DT20&lt;&gt;"自立",DU20="")</formula>
    </cfRule>
    <cfRule type="expression" dxfId="8055" priority="8939">
      <formula>AND(DT20="自立",DU20&lt;&gt;"")</formula>
    </cfRule>
  </conditionalFormatting>
  <conditionalFormatting sqref="DW20">
    <cfRule type="expression" dxfId="8054" priority="8839">
      <formula>FM20&lt;&gt;""</formula>
    </cfRule>
    <cfRule type="expression" dxfId="8053" priority="8934">
      <formula>AND(DW20&lt;&gt;"",DV20="")</formula>
    </cfRule>
    <cfRule type="expression" dxfId="8052" priority="8935">
      <formula>AND(DV20="自立",DW20&lt;&gt;"")</formula>
    </cfRule>
    <cfRule type="expression" dxfId="8051" priority="8936">
      <formula>AND(DV20&lt;&gt;"自立",DW20="")</formula>
    </cfRule>
  </conditionalFormatting>
  <conditionalFormatting sqref="I20:J20">
    <cfRule type="expression" dxfId="8050" priority="8933">
      <formula>I20=""</formula>
    </cfRule>
  </conditionalFormatting>
  <conditionalFormatting sqref="P20">
    <cfRule type="expression" dxfId="8049" priority="8927">
      <formula>FM20&lt;&gt;""</formula>
    </cfRule>
    <cfRule type="expression" dxfId="8048" priority="8932">
      <formula>P20=""</formula>
    </cfRule>
  </conditionalFormatting>
  <conditionalFormatting sqref="FN20">
    <cfRule type="expression" dxfId="8047" priority="8810">
      <formula>AND(FN20="",AND(Q20:FJ20=""))</formula>
    </cfRule>
    <cfRule type="expression" dxfId="8046" priority="8811">
      <formula>AND(FN20&lt;&gt;"",OR(Q20:FJ20&lt;&gt;""))</formula>
    </cfRule>
  </conditionalFormatting>
  <conditionalFormatting sqref="FM20">
    <cfRule type="expression" dxfId="8045" priority="8812">
      <formula>AND(FM20="",AND(Q20:FJ20=""))</formula>
    </cfRule>
    <cfRule type="expression" dxfId="8044" priority="8814">
      <formula>AND(FM20&lt;&gt;"",OR(Q20:FJ20&lt;&gt;""))</formula>
    </cfRule>
  </conditionalFormatting>
  <conditionalFormatting sqref="FL20">
    <cfRule type="expression" dxfId="8043" priority="8813">
      <formula>FL20=""</formula>
    </cfRule>
  </conditionalFormatting>
  <conditionalFormatting sqref="C21">
    <cfRule type="expression" dxfId="8042" priority="8809">
      <formula>C21=""</formula>
    </cfRule>
  </conditionalFormatting>
  <conditionalFormatting sqref="D21">
    <cfRule type="expression" dxfId="8041" priority="8808">
      <formula>D21=""</formula>
    </cfRule>
  </conditionalFormatting>
  <conditionalFormatting sqref="E21">
    <cfRule type="expression" dxfId="8040" priority="8807">
      <formula>E21=""</formula>
    </cfRule>
  </conditionalFormatting>
  <conditionalFormatting sqref="G21">
    <cfRule type="expression" dxfId="8039" priority="8806">
      <formula>G21=""</formula>
    </cfRule>
  </conditionalFormatting>
  <conditionalFormatting sqref="K21">
    <cfRule type="expression" dxfId="8038" priority="8547">
      <formula>FM21&lt;&gt;""</formula>
    </cfRule>
    <cfRule type="expression" dxfId="8037" priority="8805">
      <formula>AND(K21="",L21="")</formula>
    </cfRule>
  </conditionalFormatting>
  <conditionalFormatting sqref="L21">
    <cfRule type="expression" dxfId="8036" priority="8546">
      <formula>FM21&lt;&gt;""</formula>
    </cfRule>
    <cfRule type="expression" dxfId="8035" priority="8804">
      <formula>AND(K21="",L21="")</formula>
    </cfRule>
  </conditionalFormatting>
  <conditionalFormatting sqref="O21">
    <cfRule type="expression" dxfId="8034" priority="8545">
      <formula>FM21&lt;&gt;""</formula>
    </cfRule>
    <cfRule type="expression" dxfId="8033" priority="8803">
      <formula>O21=""</formula>
    </cfRule>
  </conditionalFormatting>
  <conditionalFormatting sqref="Q21">
    <cfRule type="expression" dxfId="8032" priority="8543">
      <formula>FM21&lt;&gt;""</formula>
    </cfRule>
    <cfRule type="expression" dxfId="8031" priority="8801">
      <formula>AND(Q21&lt;&gt;"",OR(R21:AD21&lt;&gt;""))</formula>
    </cfRule>
    <cfRule type="expression" dxfId="8030" priority="8802">
      <formula>AND(Q21="",AND(R21:AD21=""))</formula>
    </cfRule>
  </conditionalFormatting>
  <conditionalFormatting sqref="R21">
    <cfRule type="expression" dxfId="8029" priority="8542">
      <formula>FM21&lt;&gt;""</formula>
    </cfRule>
    <cfRule type="expression" dxfId="8028" priority="8799">
      <formula>AND(Q21&lt;&gt;"",OR(R21:AD21&lt;&gt;""))</formula>
    </cfRule>
    <cfRule type="expression" dxfId="8027" priority="8800">
      <formula>AND(Q21="",AND(R21:AD21=""))</formula>
    </cfRule>
  </conditionalFormatting>
  <conditionalFormatting sqref="S21">
    <cfRule type="expression" dxfId="8026" priority="8541">
      <formula>FM21&lt;&gt;""</formula>
    </cfRule>
    <cfRule type="expression" dxfId="8025" priority="8797">
      <formula>AND(Q21&lt;&gt;"",OR(R21:AD21&lt;&gt;""))</formula>
    </cfRule>
    <cfRule type="expression" dxfId="8024" priority="8798">
      <formula>AND(Q21="",AND(R21:AD21=""))</formula>
    </cfRule>
  </conditionalFormatting>
  <conditionalFormatting sqref="T21">
    <cfRule type="expression" dxfId="8023" priority="8540">
      <formula>FM21&lt;&gt;""</formula>
    </cfRule>
    <cfRule type="expression" dxfId="8022" priority="8785">
      <formula>AND(Q21&lt;&gt;"",OR(R21:AD21&lt;&gt;""))</formula>
    </cfRule>
    <cfRule type="expression" dxfId="8021" priority="8796">
      <formula>AND(Q21="",AND(R21:AD21=""))</formula>
    </cfRule>
  </conditionalFormatting>
  <conditionalFormatting sqref="U21">
    <cfRule type="expression" dxfId="8020" priority="8539">
      <formula>FM21&lt;&gt;""</formula>
    </cfRule>
    <cfRule type="expression" dxfId="8019" priority="8784">
      <formula>AND(Q21&lt;&gt;"",OR(R21:AD21&lt;&gt;""))</formula>
    </cfRule>
    <cfRule type="expression" dxfId="8018" priority="8795">
      <formula>AND(Q21="",AND(R21:AD21=""))</formula>
    </cfRule>
  </conditionalFormatting>
  <conditionalFormatting sqref="V21">
    <cfRule type="expression" dxfId="8017" priority="8538">
      <formula>FM21&lt;&gt;""</formula>
    </cfRule>
    <cfRule type="expression" dxfId="8016" priority="8783">
      <formula>AND(Q21&lt;&gt;"",OR(R21:AD21&lt;&gt;""))</formula>
    </cfRule>
    <cfRule type="expression" dxfId="8015" priority="8794">
      <formula>AND(Q21="",AND(R21:AD21=""))</formula>
    </cfRule>
  </conditionalFormatting>
  <conditionalFormatting sqref="W21">
    <cfRule type="expression" dxfId="8014" priority="8537">
      <formula>FM21&lt;&gt;""</formula>
    </cfRule>
    <cfRule type="expression" dxfId="8013" priority="8782">
      <formula>AND(Q21&lt;&gt;"",OR(R21:AD21&lt;&gt;""))</formula>
    </cfRule>
    <cfRule type="expression" dxfId="8012" priority="8793">
      <formula>AND(Q21="",AND(R21:AD21=""))</formula>
    </cfRule>
  </conditionalFormatting>
  <conditionalFormatting sqref="X21">
    <cfRule type="expression" dxfId="8011" priority="8536">
      <formula>FM21&lt;&gt;""</formula>
    </cfRule>
    <cfRule type="expression" dxfId="8010" priority="8781">
      <formula>AND(Q21&lt;&gt;"",OR(R21:AD21&lt;&gt;""))</formula>
    </cfRule>
    <cfRule type="expression" dxfId="8009" priority="8792">
      <formula>AND(Q21="",AND(R21:AD21=""))</formula>
    </cfRule>
  </conditionalFormatting>
  <conditionalFormatting sqref="Y21">
    <cfRule type="expression" dxfId="8008" priority="8535">
      <formula>FM21&lt;&gt;""</formula>
    </cfRule>
    <cfRule type="expression" dxfId="8007" priority="8780">
      <formula>AND(Q21&lt;&gt;"",OR(R21:AD21&lt;&gt;""))</formula>
    </cfRule>
    <cfRule type="expression" dxfId="8006" priority="8791">
      <formula>AND(Q21="",AND(R21:AD21=""))</formula>
    </cfRule>
  </conditionalFormatting>
  <conditionalFormatting sqref="Z21">
    <cfRule type="expression" dxfId="8005" priority="8534">
      <formula>FM21&lt;&gt;""</formula>
    </cfRule>
    <cfRule type="expression" dxfId="8004" priority="8779">
      <formula>AND(Q21&lt;&gt;"",OR(R21:AD21&lt;&gt;""))</formula>
    </cfRule>
    <cfRule type="expression" dxfId="8003" priority="8790">
      <formula>AND(Q21="",AND(R21:AD21=""))</formula>
    </cfRule>
  </conditionalFormatting>
  <conditionalFormatting sqref="AA21">
    <cfRule type="expression" dxfId="8002" priority="8533">
      <formula>FM21&lt;&gt;""</formula>
    </cfRule>
    <cfRule type="expression" dxfId="8001" priority="8778">
      <formula>AND(Q21&lt;&gt;"",OR(R21:AD21&lt;&gt;""))</formula>
    </cfRule>
    <cfRule type="expression" dxfId="8000" priority="8789">
      <formula>AND(Q21="",AND(R21:AD21=""))</formula>
    </cfRule>
  </conditionalFormatting>
  <conditionalFormatting sqref="AB21">
    <cfRule type="expression" dxfId="7999" priority="8532">
      <formula>FM21&lt;&gt;""</formula>
    </cfRule>
    <cfRule type="expression" dxfId="7998" priority="8777">
      <formula>AND(Q21&lt;&gt;"",OR(R21:AD21&lt;&gt;""))</formula>
    </cfRule>
    <cfRule type="expression" dxfId="7997" priority="8788">
      <formula>AND(Q21="",AND(R21:AD21=""))</formula>
    </cfRule>
  </conditionalFormatting>
  <conditionalFormatting sqref="AC21">
    <cfRule type="expression" dxfId="7996" priority="8531">
      <formula>FM21&lt;&gt;""</formula>
    </cfRule>
    <cfRule type="expression" dxfId="7995" priority="8776">
      <formula>AND(Q21&lt;&gt;"",OR(R21:AD21&lt;&gt;""))</formula>
    </cfRule>
    <cfRule type="expression" dxfId="7994" priority="8787">
      <formula>AND(Q21="",AND(R21:AD21=""))</formula>
    </cfRule>
  </conditionalFormatting>
  <conditionalFormatting sqref="AD21">
    <cfRule type="expression" dxfId="7993" priority="8530">
      <formula>FM21&lt;&gt;""</formula>
    </cfRule>
    <cfRule type="expression" dxfId="7992" priority="8775">
      <formula>AND(Q21&lt;&gt;"",OR(R21:AD21&lt;&gt;""))</formula>
    </cfRule>
    <cfRule type="expression" dxfId="7991" priority="8786">
      <formula>AND(Q21="",AND(R21:AD21=""))</formula>
    </cfRule>
  </conditionalFormatting>
  <conditionalFormatting sqref="AE21">
    <cfRule type="expression" dxfId="7990" priority="8529">
      <formula>FM21&lt;&gt;""</formula>
    </cfRule>
    <cfRule type="expression" dxfId="7989" priority="8772">
      <formula>AND(AE21="無",OR(AF21:AI21&lt;&gt;""))</formula>
    </cfRule>
    <cfRule type="expression" dxfId="7988" priority="8773">
      <formula>AND(AE21="有",AND(AF21:AI21=""))</formula>
    </cfRule>
    <cfRule type="expression" dxfId="7987" priority="8774">
      <formula>AE21=""</formula>
    </cfRule>
  </conditionalFormatting>
  <conditionalFormatting sqref="AF21">
    <cfRule type="expression" dxfId="7986" priority="8767">
      <formula>AND(AE21="無",OR(AF21:AI21&lt;&gt;""))</formula>
    </cfRule>
    <cfRule type="expression" dxfId="7985" priority="8771">
      <formula>AND(AE21="有",AND(AF21:AI21=""))</formula>
    </cfRule>
  </conditionalFormatting>
  <conditionalFormatting sqref="AG21">
    <cfRule type="expression" dxfId="7984" priority="8766">
      <formula>AND(AE21="無",OR(AF21:AI21&lt;&gt;""))</formula>
    </cfRule>
    <cfRule type="expression" dxfId="7983" priority="8770">
      <formula>AND(AE21="有",AND(AF21:AI21=""))</formula>
    </cfRule>
  </conditionalFormatting>
  <conditionalFormatting sqref="AH21">
    <cfRule type="expression" dxfId="7982" priority="8765">
      <formula>AND(AE21="無",OR(AF21:AI21&lt;&gt;""))</formula>
    </cfRule>
    <cfRule type="expression" dxfId="7981" priority="8769">
      <formula>AND(AE21="有",AND(AF21:AI21=""))</formula>
    </cfRule>
  </conditionalFormatting>
  <conditionalFormatting sqref="AI21">
    <cfRule type="expression" dxfId="7980" priority="8764">
      <formula>AND(AE21="無",OR(AF21:AI21&lt;&gt;""))</formula>
    </cfRule>
    <cfRule type="expression" dxfId="7979" priority="8768">
      <formula>AND(AE21="有",AND(AF21:AI21=""))</formula>
    </cfRule>
  </conditionalFormatting>
  <conditionalFormatting sqref="AJ21">
    <cfRule type="expression" dxfId="7978" priority="8528">
      <formula>FM21&lt;&gt;""</formula>
    </cfRule>
    <cfRule type="expression" dxfId="7977" priority="8763">
      <formula>AJ21=""</formula>
    </cfRule>
  </conditionalFormatting>
  <conditionalFormatting sqref="AK21">
    <cfRule type="expression" dxfId="7976" priority="8527">
      <formula>FM21&lt;&gt;""</formula>
    </cfRule>
    <cfRule type="expression" dxfId="7975" priority="8762">
      <formula>AK21=""</formula>
    </cfRule>
  </conditionalFormatting>
  <conditionalFormatting sqref="AL21">
    <cfRule type="expression" dxfId="7974" priority="8526">
      <formula>FM21&lt;&gt;""</formula>
    </cfRule>
    <cfRule type="expression" dxfId="7973" priority="8761">
      <formula>AL21=""</formula>
    </cfRule>
  </conditionalFormatting>
  <conditionalFormatting sqref="AM21">
    <cfRule type="expression" dxfId="7972" priority="8525">
      <formula>FM21&lt;&gt;""</formula>
    </cfRule>
    <cfRule type="expression" dxfId="7971" priority="8760">
      <formula>AM21=""</formula>
    </cfRule>
  </conditionalFormatting>
  <conditionalFormatting sqref="AN21">
    <cfRule type="expression" dxfId="7970" priority="8524">
      <formula>FM21&lt;&gt;""</formula>
    </cfRule>
    <cfRule type="expression" dxfId="7969" priority="8755">
      <formula>AND(AN21="なし",AO21&lt;&gt;"")</formula>
    </cfRule>
    <cfRule type="expression" dxfId="7968" priority="8756">
      <formula>AND(AN21="あり",AO21="")</formula>
    </cfRule>
    <cfRule type="expression" dxfId="7967" priority="8759">
      <formula>AN21=""</formula>
    </cfRule>
  </conditionalFormatting>
  <conditionalFormatting sqref="AO21">
    <cfRule type="expression" dxfId="7966" priority="8757">
      <formula>AND(AN21="なし",AO21&lt;&gt;"")</formula>
    </cfRule>
    <cfRule type="expression" dxfId="7965" priority="8758">
      <formula>AND(AN21="あり",AO21="")</formula>
    </cfRule>
  </conditionalFormatting>
  <conditionalFormatting sqref="AP21">
    <cfRule type="expression" dxfId="7964" priority="8523">
      <formula>FM21&lt;&gt;""</formula>
    </cfRule>
    <cfRule type="expression" dxfId="7963" priority="8753">
      <formula>AND(AP21&lt;&gt;"",OR(AQ21:BD21&lt;&gt;""))</formula>
    </cfRule>
    <cfRule type="expression" dxfId="7962" priority="8754">
      <formula>AND(AP21="",AND(AQ21:BD21=""))</formula>
    </cfRule>
  </conditionalFormatting>
  <conditionalFormatting sqref="AQ21">
    <cfRule type="expression" dxfId="7961" priority="8522">
      <formula>FM21&lt;&gt;""</formula>
    </cfRule>
    <cfRule type="expression" dxfId="7960" priority="8751">
      <formula>AND(AP21&lt;&gt;"",OR(AQ21:BD21&lt;&gt;""))</formula>
    </cfRule>
    <cfRule type="expression" dxfId="7959" priority="8752">
      <formula>AND(AP21="",AND(AQ21:BD21=""))</formula>
    </cfRule>
  </conditionalFormatting>
  <conditionalFormatting sqref="AR21">
    <cfRule type="expression" dxfId="7958" priority="8521">
      <formula>FM21&lt;&gt;""</formula>
    </cfRule>
    <cfRule type="expression" dxfId="7957" priority="8749">
      <formula>AND(AP21&lt;&gt;"",OR(AQ21:BD21&lt;&gt;""))</formula>
    </cfRule>
    <cfRule type="expression" dxfId="7956" priority="8750">
      <formula>AND(AP21="",AND(AQ21:BD21=""))</formula>
    </cfRule>
  </conditionalFormatting>
  <conditionalFormatting sqref="AS21">
    <cfRule type="expression" dxfId="7955" priority="8520">
      <formula>FM21&lt;&gt;""</formula>
    </cfRule>
    <cfRule type="expression" dxfId="7954" priority="8747">
      <formula>AND(AP21&lt;&gt;"",OR(AQ21:BD21&lt;&gt;""))</formula>
    </cfRule>
    <cfRule type="expression" dxfId="7953" priority="8748">
      <formula>AND(AP21="",AND(AQ21:BD21=""))</formula>
    </cfRule>
  </conditionalFormatting>
  <conditionalFormatting sqref="AT21">
    <cfRule type="expression" dxfId="7952" priority="8519">
      <formula>FM21&lt;&gt;""</formula>
    </cfRule>
    <cfRule type="expression" dxfId="7951" priority="8745">
      <formula>AND(AP21&lt;&gt;"",OR(AQ21:BD21&lt;&gt;""))</formula>
    </cfRule>
    <cfRule type="expression" dxfId="7950" priority="8746">
      <formula>AND(AP21="",AND(AQ21:BD21=""))</formula>
    </cfRule>
  </conditionalFormatting>
  <conditionalFormatting sqref="AU21">
    <cfRule type="expression" dxfId="7949" priority="8518">
      <formula>FM21&lt;&gt;""</formula>
    </cfRule>
    <cfRule type="expression" dxfId="7948" priority="8743">
      <formula>AND(AP21&lt;&gt;"",OR(AQ21:BD21&lt;&gt;""))</formula>
    </cfRule>
    <cfRule type="expression" dxfId="7947" priority="8744">
      <formula>AND(AP21="",AND(AQ21:BD21=""))</formula>
    </cfRule>
  </conditionalFormatting>
  <conditionalFormatting sqref="AV21">
    <cfRule type="expression" dxfId="7946" priority="8517">
      <formula>FM21&lt;&gt;""</formula>
    </cfRule>
    <cfRule type="expression" dxfId="7945" priority="8741">
      <formula>AND(AP21&lt;&gt;"",OR(AQ21:BD21&lt;&gt;""))</formula>
    </cfRule>
    <cfRule type="expression" dxfId="7944" priority="8742">
      <formula>AND(AP21="",AND(AQ21:BD21=""))</formula>
    </cfRule>
  </conditionalFormatting>
  <conditionalFormatting sqref="AW21">
    <cfRule type="expression" dxfId="7943" priority="8516">
      <formula>FM21&lt;&gt;""</formula>
    </cfRule>
    <cfRule type="expression" dxfId="7942" priority="8739">
      <formula>AND(AP21&lt;&gt;"",OR(AQ21:BD21&lt;&gt;""))</formula>
    </cfRule>
    <cfRule type="expression" dxfId="7941" priority="8740">
      <formula>AND(AP21="",AND(AQ21:BD21=""))</formula>
    </cfRule>
  </conditionalFormatting>
  <conditionalFormatting sqref="AX21">
    <cfRule type="expression" dxfId="7940" priority="8515">
      <formula>FM21&lt;&gt;""</formula>
    </cfRule>
    <cfRule type="expression" dxfId="7939" priority="8737">
      <formula>AND(AP21&lt;&gt;"",OR(AQ21:BD21&lt;&gt;""))</formula>
    </cfRule>
    <cfRule type="expression" dxfId="7938" priority="8738">
      <formula>AND(AP21="",AND(AQ21:BD21=""))</formula>
    </cfRule>
  </conditionalFormatting>
  <conditionalFormatting sqref="AY21">
    <cfRule type="expression" dxfId="7937" priority="8514">
      <formula>FM21&lt;&gt;""</formula>
    </cfRule>
    <cfRule type="expression" dxfId="7936" priority="8735">
      <formula>AND(AP21&lt;&gt;"",OR(AQ21:BD21&lt;&gt;""))</formula>
    </cfRule>
    <cfRule type="expression" dxfId="7935" priority="8736">
      <formula>AND(AP21="",AND(AQ21:BD21=""))</formula>
    </cfRule>
  </conditionalFormatting>
  <conditionalFormatting sqref="AZ21">
    <cfRule type="expression" dxfId="7934" priority="8513">
      <formula>FM21&lt;&gt;""</formula>
    </cfRule>
    <cfRule type="expression" dxfId="7933" priority="8733">
      <formula>AND(AP21&lt;&gt;"",OR(AQ21:BD21&lt;&gt;""))</formula>
    </cfRule>
    <cfRule type="expression" dxfId="7932" priority="8734">
      <formula>AND(AP21="",AND(AQ21:BD21=""))</formula>
    </cfRule>
  </conditionalFormatting>
  <conditionalFormatting sqref="BA21">
    <cfRule type="expression" dxfId="7931" priority="8512">
      <formula>FM21&lt;&gt;""</formula>
    </cfRule>
    <cfRule type="expression" dxfId="7930" priority="8731">
      <formula>AND(AP21&lt;&gt;"",OR(AQ21:BD21&lt;&gt;""))</formula>
    </cfRule>
    <cfRule type="expression" dxfId="7929" priority="8732">
      <formula>AND(AP21="",AND(AQ21:BD21=""))</formula>
    </cfRule>
  </conditionalFormatting>
  <conditionalFormatting sqref="BB21">
    <cfRule type="expression" dxfId="7928" priority="8511">
      <formula>FM21&lt;&gt;""</formula>
    </cfRule>
    <cfRule type="expression" dxfId="7927" priority="8729">
      <formula>AND(AP21&lt;&gt;"",OR(AQ21:BD21&lt;&gt;""))</formula>
    </cfRule>
    <cfRule type="expression" dxfId="7926" priority="8730">
      <formula>AND(AP21="",AND(AQ21:BD21=""))</formula>
    </cfRule>
  </conditionalFormatting>
  <conditionalFormatting sqref="BC21">
    <cfRule type="expression" dxfId="7925" priority="8510">
      <formula>FM21&lt;&gt;""</formula>
    </cfRule>
    <cfRule type="expression" dxfId="7924" priority="8727">
      <formula>AND(AP21&lt;&gt;"",OR(AQ21:BD21&lt;&gt;""))</formula>
    </cfRule>
    <cfRule type="expression" dxfId="7923" priority="8728">
      <formula>AND(AP21="",AND(AQ21:BD21=""))</formula>
    </cfRule>
  </conditionalFormatting>
  <conditionalFormatting sqref="BD21">
    <cfRule type="expression" dxfId="7922" priority="8509">
      <formula>FM21&lt;&gt;""</formula>
    </cfRule>
    <cfRule type="expression" dxfId="7921" priority="8725">
      <formula>AND(AP21&lt;&gt;"",OR(AQ21:BD21&lt;&gt;""))</formula>
    </cfRule>
    <cfRule type="expression" dxfId="7920" priority="8726">
      <formula>AND(AP21="",AND(AQ21:BD21=""))</formula>
    </cfRule>
  </conditionalFormatting>
  <conditionalFormatting sqref="BG21">
    <cfRule type="expression" dxfId="7919" priority="8566">
      <formula>AND(BE21="独居",BG21&gt;=1)</formula>
    </cfRule>
    <cfRule type="expression" dxfId="7918" priority="8723">
      <formula>AND(BE21="同居",AND(BN21="",BG21&lt;&gt;COUNTA(BI21:BM21)))</formula>
    </cfRule>
    <cfRule type="expression" dxfId="7917" priority="8724">
      <formula>AND(BE21="同居",OR(BG21="",BG21=0))</formula>
    </cfRule>
  </conditionalFormatting>
  <conditionalFormatting sqref="BH21">
    <cfRule type="expression" dxfId="7916" priority="8721">
      <formula>AND(BE21="独居",BH21&gt;=1)</formula>
    </cfRule>
    <cfRule type="expression" dxfId="7915" priority="8722">
      <formula>AND(BE21="同居",OR(BH21="",BH21&gt;BG21))</formula>
    </cfRule>
  </conditionalFormatting>
  <conditionalFormatting sqref="BI21">
    <cfRule type="expression" dxfId="7914" priority="8714">
      <formula>AND(BE21="独居",OR(BI21:BN21&lt;&gt;""))</formula>
    </cfRule>
    <cfRule type="expression" dxfId="7913" priority="8720">
      <formula>AND(BE21="同居",AND(BN21="",BG21&lt;&gt;COUNTA(BI21:BM21)))</formula>
    </cfRule>
  </conditionalFormatting>
  <conditionalFormatting sqref="BJ21">
    <cfRule type="expression" dxfId="7912" priority="8713">
      <formula>AND(BE21="独居",OR(BI21:BN21&lt;&gt;""))</formula>
    </cfRule>
    <cfRule type="expression" dxfId="7911" priority="8719">
      <formula>AND(BE21="同居",AND(BN21="",BG21&lt;&gt;COUNTA(BI21:BM21)))</formula>
    </cfRule>
  </conditionalFormatting>
  <conditionalFormatting sqref="BK21">
    <cfRule type="expression" dxfId="7910" priority="8712">
      <formula>AND(BE21="独居",OR(BI21:BN21&lt;&gt;""))</formula>
    </cfRule>
    <cfRule type="expression" dxfId="7909" priority="8718">
      <formula>AND(BE21="同居",AND(BN21="",BG21&lt;&gt;COUNTA(BI21:BM21)))</formula>
    </cfRule>
  </conditionalFormatting>
  <conditionalFormatting sqref="BL21">
    <cfRule type="expression" dxfId="7908" priority="8711">
      <formula>AND(BE21="独居",OR(BI21:BN21&lt;&gt;""))</formula>
    </cfRule>
    <cfRule type="expression" dxfId="7907" priority="8717">
      <formula>AND(BE21="同居",AND(BN21="",BG21&lt;&gt;COUNTA(BI21:BM21)))</formula>
    </cfRule>
  </conditionalFormatting>
  <conditionalFormatting sqref="BM21">
    <cfRule type="expression" dxfId="7906" priority="8710">
      <formula>AND(BE21="独居",OR(BI21:BN21&lt;&gt;""))</formula>
    </cfRule>
    <cfRule type="expression" dxfId="7905" priority="8716">
      <formula>AND(BE21="同居",AND(BN21="",BG21&lt;&gt;COUNTA(BI21:BM21)))</formula>
    </cfRule>
  </conditionalFormatting>
  <conditionalFormatting sqref="BN21">
    <cfRule type="expression" dxfId="7904" priority="8709">
      <formula>AND(BE21="独居",OR(BI21:BN21&lt;&gt;""))</formula>
    </cfRule>
    <cfRule type="expression" dxfId="7903" priority="8715">
      <formula>AND(BE21="同居",AND(BN21="",BG21&lt;&gt;COUNTA(BI21:BM21)))</formula>
    </cfRule>
  </conditionalFormatting>
  <conditionalFormatting sqref="CG21">
    <cfRule type="expression" dxfId="7902" priority="8496">
      <formula>FM21&lt;&gt;""</formula>
    </cfRule>
    <cfRule type="expression" dxfId="7901" priority="8708">
      <formula>CG21=""</formula>
    </cfRule>
  </conditionalFormatting>
  <conditionalFormatting sqref="CH21">
    <cfRule type="expression" dxfId="7900" priority="8495">
      <formula>FM21&lt;&gt;""</formula>
    </cfRule>
    <cfRule type="expression" dxfId="7899" priority="8707">
      <formula>CH21=""</formula>
    </cfRule>
  </conditionalFormatting>
  <conditionalFormatting sqref="CI21">
    <cfRule type="expression" dxfId="7898" priority="8494">
      <formula>FM21&lt;&gt;""</formula>
    </cfRule>
    <cfRule type="expression" dxfId="7897" priority="8706">
      <formula>CI21=""</formula>
    </cfRule>
  </conditionalFormatting>
  <conditionalFormatting sqref="CJ21">
    <cfRule type="expression" dxfId="7896" priority="8493">
      <formula>FM21&lt;&gt;""</formula>
    </cfRule>
    <cfRule type="expression" dxfId="7895" priority="8705">
      <formula>CJ21=""</formula>
    </cfRule>
  </conditionalFormatting>
  <conditionalFormatting sqref="CK21">
    <cfRule type="expression" dxfId="7894" priority="8492">
      <formula>FM21&lt;&gt;""</formula>
    </cfRule>
    <cfRule type="expression" dxfId="7893" priority="8704">
      <formula>CK21=""</formula>
    </cfRule>
  </conditionalFormatting>
  <conditionalFormatting sqref="CL21">
    <cfRule type="expression" dxfId="7892" priority="8491">
      <formula>FM21&lt;&gt;""</formula>
    </cfRule>
    <cfRule type="expression" dxfId="7891" priority="8703">
      <formula>CL21=""</formula>
    </cfRule>
  </conditionalFormatting>
  <conditionalFormatting sqref="CM21">
    <cfRule type="expression" dxfId="7890" priority="8490">
      <formula>FM21&lt;&gt;""</formula>
    </cfRule>
    <cfRule type="expression" dxfId="7889" priority="8702">
      <formula>CM21=""</formula>
    </cfRule>
  </conditionalFormatting>
  <conditionalFormatting sqref="CN21">
    <cfRule type="expression" dxfId="7888" priority="8489">
      <formula>FM21&lt;&gt;""</formula>
    </cfRule>
    <cfRule type="expression" dxfId="7887" priority="8701">
      <formula>CN21=""</formula>
    </cfRule>
  </conditionalFormatting>
  <conditionalFormatting sqref="CO21">
    <cfRule type="expression" dxfId="7886" priority="8565">
      <formula>AND(CN21=0,CO21&lt;&gt;"")</formula>
    </cfRule>
    <cfRule type="expression" dxfId="7885" priority="8700">
      <formula>AND(CN21&gt;0,CO21="")</formula>
    </cfRule>
  </conditionalFormatting>
  <conditionalFormatting sqref="CP21">
    <cfRule type="expression" dxfId="7884" priority="8488">
      <formula>FM21&lt;&gt;""</formula>
    </cfRule>
    <cfRule type="expression" dxfId="7883" priority="8698">
      <formula>AND(CP21&lt;&gt;"",OR(CQ21:CT21&lt;&gt;""))</formula>
    </cfRule>
    <cfRule type="expression" dxfId="7882" priority="8699">
      <formula>AND(CP21="",AND(CQ21:CT21=""))</formula>
    </cfRule>
  </conditionalFormatting>
  <conditionalFormatting sqref="CQ21">
    <cfRule type="expression" dxfId="7881" priority="8487">
      <formula>FM21&lt;&gt;""</formula>
    </cfRule>
    <cfRule type="expression" dxfId="7880" priority="8696">
      <formula>AND(CP21&lt;&gt;"",OR(CQ21:CT21&lt;&gt;""))</formula>
    </cfRule>
    <cfRule type="expression" dxfId="7879" priority="8697">
      <formula>AND(CP21="",AND(CQ21:CT21=""))</formula>
    </cfRule>
  </conditionalFormatting>
  <conditionalFormatting sqref="CR21">
    <cfRule type="expression" dxfId="7878" priority="8486">
      <formula>FM21&lt;&gt;""</formula>
    </cfRule>
    <cfRule type="expression" dxfId="7877" priority="8694">
      <formula>AND(CP21&lt;&gt;"",OR(CQ21:CT21&lt;&gt;""))</formula>
    </cfRule>
    <cfRule type="expression" dxfId="7876" priority="8695">
      <formula>AND(CP21="",AND(CQ21:CT21=""))</formula>
    </cfRule>
  </conditionalFormatting>
  <conditionalFormatting sqref="CS21">
    <cfRule type="expression" dxfId="7875" priority="8485">
      <formula>FM21&lt;&gt;""</formula>
    </cfRule>
    <cfRule type="expression" dxfId="7874" priority="8692">
      <formula>AND(CP21&lt;&gt;"",OR(CQ21:CT21&lt;&gt;""))</formula>
    </cfRule>
    <cfRule type="expression" dxfId="7873" priority="8693">
      <formula>AND(CP21="",AND(CQ21:CT21=""))</formula>
    </cfRule>
  </conditionalFormatting>
  <conditionalFormatting sqref="CT21">
    <cfRule type="expression" dxfId="7872" priority="8484">
      <formula>FM21&lt;&gt;""</formula>
    </cfRule>
    <cfRule type="expression" dxfId="7871" priority="8690">
      <formula>AND(CP21&lt;&gt;"",OR(CQ21:CT21&lt;&gt;""))</formula>
    </cfRule>
    <cfRule type="expression" dxfId="7870" priority="8691">
      <formula>AND(CP21="",AND(CQ21:CT21=""))</formula>
    </cfRule>
  </conditionalFormatting>
  <conditionalFormatting sqref="CU21">
    <cfRule type="expression" dxfId="7869" priority="8483">
      <formula>FM21&lt;&gt;""</formula>
    </cfRule>
    <cfRule type="expression" dxfId="7868" priority="8689">
      <formula>CU21=""</formula>
    </cfRule>
  </conditionalFormatting>
  <conditionalFormatting sqref="CV21">
    <cfRule type="expression" dxfId="7867" priority="8482">
      <formula>FM21&lt;&gt;""</formula>
    </cfRule>
    <cfRule type="expression" dxfId="7866" priority="8688">
      <formula>CV21=""</formula>
    </cfRule>
  </conditionalFormatting>
  <conditionalFormatting sqref="CW21">
    <cfRule type="expression" dxfId="7865" priority="8481">
      <formula>FM21&lt;&gt;""</formula>
    </cfRule>
    <cfRule type="expression" dxfId="7864" priority="8686">
      <formula>AND(CW21&lt;&gt;"",OR(CX21:DI21&lt;&gt;""))</formula>
    </cfRule>
    <cfRule type="expression" dxfId="7863" priority="8687">
      <formula>AND(CW21="",AND(CX21:DI21=""))</formula>
    </cfRule>
  </conditionalFormatting>
  <conditionalFormatting sqref="CX21">
    <cfRule type="expression" dxfId="7862" priority="8480">
      <formula>FM21&lt;&gt;""</formula>
    </cfRule>
    <cfRule type="expression" dxfId="7861" priority="8660">
      <formula>AND(CY21&lt;&gt;"",CX21="")</formula>
    </cfRule>
    <cfRule type="expression" dxfId="7860" priority="8684">
      <formula>AND(CW21&lt;&gt;"",OR(CX21:DI21&lt;&gt;""))</formula>
    </cfRule>
    <cfRule type="expression" dxfId="7859" priority="8685">
      <formula>AND(CW21="",AND(CX21:DI21=""))</formula>
    </cfRule>
  </conditionalFormatting>
  <conditionalFormatting sqref="CY21">
    <cfRule type="expression" dxfId="7858" priority="8479">
      <formula>FM21&lt;&gt;""</formula>
    </cfRule>
    <cfRule type="expression" dxfId="7857" priority="8661">
      <formula>AND(CX21&lt;&gt;"",CY21="")</formula>
    </cfRule>
    <cfRule type="expression" dxfId="7856" priority="8682">
      <formula>AND(CW21&lt;&gt;"",OR(CX21:DI21&lt;&gt;""))</formula>
    </cfRule>
    <cfRule type="expression" dxfId="7855" priority="8683">
      <formula>AND(CW21="",AND(CX21:DI21=""))</formula>
    </cfRule>
  </conditionalFormatting>
  <conditionalFormatting sqref="CZ21">
    <cfRule type="expression" dxfId="7854" priority="8478">
      <formula>FM21&lt;&gt;""</formula>
    </cfRule>
    <cfRule type="expression" dxfId="7853" priority="8680">
      <formula>AND(CW21&lt;&gt;"",OR(CX21:DI21&lt;&gt;""))</formula>
    </cfRule>
    <cfRule type="expression" dxfId="7852" priority="8681">
      <formula>AND(CW21="",AND(CX21:DI21=""))</formula>
    </cfRule>
  </conditionalFormatting>
  <conditionalFormatting sqref="DA21">
    <cfRule type="expression" dxfId="7851" priority="8477">
      <formula>FM21&lt;&gt;""</formula>
    </cfRule>
    <cfRule type="expression" dxfId="7850" priority="8658">
      <formula>AND(DB21&lt;&gt;"",DA21="")</formula>
    </cfRule>
    <cfRule type="expression" dxfId="7849" priority="8678">
      <formula>AND(CW21&lt;&gt;"",OR(CX21:DI21&lt;&gt;""))</formula>
    </cfRule>
    <cfRule type="expression" dxfId="7848" priority="8679">
      <formula>AND(CW21="",AND(CX21:DI21=""))</formula>
    </cfRule>
  </conditionalFormatting>
  <conditionalFormatting sqref="DB21">
    <cfRule type="expression" dxfId="7847" priority="8476">
      <formula>FM21&lt;&gt;""</formula>
    </cfRule>
    <cfRule type="expression" dxfId="7846" priority="8659">
      <formula>AND(DA21&lt;&gt;"",DB21="")</formula>
    </cfRule>
    <cfRule type="expression" dxfId="7845" priority="8676">
      <formula>AND(CW21&lt;&gt;"",OR(CX21:DI21&lt;&gt;""))</formula>
    </cfRule>
    <cfRule type="expression" dxfId="7844" priority="8677">
      <formula>AND(CW21="",AND(CX21:DI21=""))</formula>
    </cfRule>
  </conditionalFormatting>
  <conditionalFormatting sqref="DC21">
    <cfRule type="expression" dxfId="7843" priority="8475">
      <formula>FM21&lt;&gt;""</formula>
    </cfRule>
    <cfRule type="expression" dxfId="7842" priority="8674">
      <formula>AND(CW21&lt;&gt;"",OR(CX21:DI21&lt;&gt;""))</formula>
    </cfRule>
    <cfRule type="expression" dxfId="7841" priority="8675">
      <formula>AND(CW21="",AND(CX21:DI21=""))</formula>
    </cfRule>
  </conditionalFormatting>
  <conditionalFormatting sqref="DD21">
    <cfRule type="expression" dxfId="7840" priority="8474">
      <formula>FM21&lt;&gt;""</formula>
    </cfRule>
    <cfRule type="expression" dxfId="7839" priority="8672">
      <formula>AND(CW21&lt;&gt;"",OR(CX21:DI21&lt;&gt;""))</formula>
    </cfRule>
    <cfRule type="expression" dxfId="7838" priority="8673">
      <formula>AND(CW21="",AND(CX21:DI21=""))</formula>
    </cfRule>
  </conditionalFormatting>
  <conditionalFormatting sqref="DE21">
    <cfRule type="expression" dxfId="7837" priority="8473">
      <formula>FM21&lt;&gt;""</formula>
    </cfRule>
    <cfRule type="expression" dxfId="7836" priority="8670">
      <formula>AND(CW21&lt;&gt;"",OR(CX21:DI21&lt;&gt;""))</formula>
    </cfRule>
    <cfRule type="expression" dxfId="7835" priority="8671">
      <formula>AND(CW21="",AND(CX21:DI21=""))</formula>
    </cfRule>
  </conditionalFormatting>
  <conditionalFormatting sqref="DF21">
    <cfRule type="expression" dxfId="7834" priority="8472">
      <formula>FM21&lt;&gt;""</formula>
    </cfRule>
    <cfRule type="expression" dxfId="7833" priority="8654">
      <formula>AND(DG21&lt;&gt;"",DF21="")</formula>
    </cfRule>
    <cfRule type="expression" dxfId="7832" priority="8668">
      <formula>AND(CW21&lt;&gt;"",OR(CX21:DI21&lt;&gt;""))</formula>
    </cfRule>
    <cfRule type="expression" dxfId="7831" priority="8669">
      <formula>AND(CW21="",AND(CX21:DI21=""))</formula>
    </cfRule>
  </conditionalFormatting>
  <conditionalFormatting sqref="DG21">
    <cfRule type="expression" dxfId="7830" priority="8471">
      <formula>FM21&lt;&gt;""</formula>
    </cfRule>
    <cfRule type="expression" dxfId="7829" priority="8655">
      <formula>AND(DF21&lt;&gt;"",DG21="")</formula>
    </cfRule>
    <cfRule type="expression" dxfId="7828" priority="8666">
      <formula>AND(CW21&lt;&gt;"",OR(CX21:DI21&lt;&gt;""))</formula>
    </cfRule>
    <cfRule type="expression" dxfId="7827" priority="8667">
      <formula>AND(CW21="",AND(CX21:DI21=""))</formula>
    </cfRule>
  </conditionalFormatting>
  <conditionalFormatting sqref="DH21">
    <cfRule type="expression" dxfId="7826" priority="8470">
      <formula>FM21&lt;&gt;""</formula>
    </cfRule>
    <cfRule type="expression" dxfId="7825" priority="8664">
      <formula>AND(CW21&lt;&gt;"",OR(CX21:DI21&lt;&gt;""))</formula>
    </cfRule>
    <cfRule type="expression" dxfId="7824" priority="8665">
      <formula>AND(CW21="",AND(CX21:DI21=""))</formula>
    </cfRule>
  </conditionalFormatting>
  <conditionalFormatting sqref="DI21">
    <cfRule type="expression" dxfId="7823" priority="8469">
      <formula>FM21&lt;&gt;""</formula>
    </cfRule>
    <cfRule type="expression" dxfId="7822" priority="8662">
      <formula>AND(CW21&lt;&gt;"",OR(CX21:DI21&lt;&gt;""))</formula>
    </cfRule>
    <cfRule type="expression" dxfId="7821" priority="8663">
      <formula>AND(CW21="",AND(CX21:DI21=""))</formula>
    </cfRule>
  </conditionalFormatting>
  <conditionalFormatting sqref="DJ21">
    <cfRule type="expression" dxfId="7820" priority="8468">
      <formula>FM21&lt;&gt;""</formula>
    </cfRule>
    <cfRule type="expression" dxfId="7819" priority="8657">
      <formula>DJ21=""</formula>
    </cfRule>
  </conditionalFormatting>
  <conditionalFormatting sqref="DK21">
    <cfRule type="expression" dxfId="7818" priority="8467">
      <formula>FM21&lt;&gt;""</formula>
    </cfRule>
    <cfRule type="expression" dxfId="7817" priority="8656">
      <formula>AND(DJ21&lt;&gt;"自立",DK21="")</formula>
    </cfRule>
  </conditionalFormatting>
  <conditionalFormatting sqref="DL21">
    <cfRule type="expression" dxfId="7816" priority="8466">
      <formula>FM21&lt;&gt;""</formula>
    </cfRule>
    <cfRule type="expression" dxfId="7815" priority="8653">
      <formula>DL21=""</formula>
    </cfRule>
  </conditionalFormatting>
  <conditionalFormatting sqref="DM21">
    <cfRule type="expression" dxfId="7814" priority="8651">
      <formula>AND(DL21&lt;&gt;"アレルギー食",DM21&lt;&gt;"")</formula>
    </cfRule>
    <cfRule type="expression" dxfId="7813" priority="8652">
      <formula>AND(DL21="アレルギー食",DM21="")</formula>
    </cfRule>
  </conditionalFormatting>
  <conditionalFormatting sqref="DN21">
    <cfRule type="expression" dxfId="7812" priority="8465">
      <formula>FM21&lt;&gt;""</formula>
    </cfRule>
    <cfRule type="expression" dxfId="7811" priority="8650">
      <formula>DN21=""</formula>
    </cfRule>
  </conditionalFormatting>
  <conditionalFormatting sqref="DO21">
    <cfRule type="expression" dxfId="7810" priority="8464">
      <formula>FM21&lt;&gt;""</formula>
    </cfRule>
    <cfRule type="expression" dxfId="7809" priority="8644">
      <formula>AND(DO21&lt;&gt;"",DN21="")</formula>
    </cfRule>
    <cfRule type="expression" dxfId="7808" priority="8648">
      <formula>AND(DN21&lt;&gt;"自立",DO21="")</formula>
    </cfRule>
    <cfRule type="expression" dxfId="7807" priority="8649">
      <formula>AND(DN21="自立",DO21&lt;&gt;"")</formula>
    </cfRule>
  </conditionalFormatting>
  <conditionalFormatting sqref="DP21">
    <cfRule type="expression" dxfId="7806" priority="8463">
      <formula>FM21&lt;&gt;""</formula>
    </cfRule>
    <cfRule type="expression" dxfId="7805" priority="8647">
      <formula>DP21=""</formula>
    </cfRule>
  </conditionalFormatting>
  <conditionalFormatting sqref="DQ21">
    <cfRule type="expression" dxfId="7804" priority="8462">
      <formula>FM21&lt;&gt;""</formula>
    </cfRule>
    <cfRule type="expression" dxfId="7803" priority="8643">
      <formula>AND(DQ21&lt;&gt;"",DP21="")</formula>
    </cfRule>
    <cfRule type="expression" dxfId="7802" priority="8645">
      <formula>AND(DP21&lt;&gt;"自立",DQ21="")</formula>
    </cfRule>
    <cfRule type="expression" dxfId="7801" priority="8646">
      <formula>AND(DP21="自立",DQ21&lt;&gt;"")</formula>
    </cfRule>
  </conditionalFormatting>
  <conditionalFormatting sqref="DR21">
    <cfRule type="expression" dxfId="7800" priority="8461">
      <formula>FM21&lt;&gt;""</formula>
    </cfRule>
    <cfRule type="expression" dxfId="7799" priority="8642">
      <formula>DR21=""</formula>
    </cfRule>
  </conditionalFormatting>
  <conditionalFormatting sqref="DS21">
    <cfRule type="expression" dxfId="7798" priority="8460">
      <formula>FM21&lt;&gt;""</formula>
    </cfRule>
    <cfRule type="expression" dxfId="7797" priority="8639">
      <formula>AND(DS21&lt;&gt;"",DR21="")</formula>
    </cfRule>
    <cfRule type="expression" dxfId="7796" priority="8640">
      <formula>AND(DR21&lt;&gt;"自立",DS21="")</formula>
    </cfRule>
    <cfRule type="expression" dxfId="7795" priority="8641">
      <formula>AND(DR21="自立",DS21&lt;&gt;"")</formula>
    </cfRule>
  </conditionalFormatting>
  <conditionalFormatting sqref="DT21">
    <cfRule type="expression" dxfId="7794" priority="8459">
      <formula>FM21&lt;&gt;""</formula>
    </cfRule>
    <cfRule type="expression" dxfId="7793" priority="8638">
      <formula>DT21=""</formula>
    </cfRule>
  </conditionalFormatting>
  <conditionalFormatting sqref="DV21">
    <cfRule type="expression" dxfId="7792" priority="8457">
      <formula>FM21&lt;&gt;""</formula>
    </cfRule>
    <cfRule type="expression" dxfId="7791" priority="8637">
      <formula>DV21=""</formula>
    </cfRule>
  </conditionalFormatting>
  <conditionalFormatting sqref="EA21">
    <cfRule type="expression" dxfId="7790" priority="8455">
      <formula>FM21&lt;&gt;""</formula>
    </cfRule>
    <cfRule type="expression" dxfId="7789" priority="8587">
      <formula>AND(EB21&lt;&gt;"",EA21&lt;&gt;"その他")</formula>
    </cfRule>
    <cfRule type="expression" dxfId="7788" priority="8636">
      <formula>EA21=""</formula>
    </cfRule>
  </conditionalFormatting>
  <conditionalFormatting sqref="EB21">
    <cfRule type="expression" dxfId="7787" priority="8634">
      <formula>AND(EA21&lt;&gt;"その他",EB21&lt;&gt;"")</formula>
    </cfRule>
    <cfRule type="expression" dxfId="7786" priority="8635">
      <formula>AND(EA21="その他",EB21="")</formula>
    </cfRule>
  </conditionalFormatting>
  <conditionalFormatting sqref="EC21">
    <cfRule type="expression" dxfId="7785" priority="8454">
      <formula>FM21&lt;&gt;""</formula>
    </cfRule>
    <cfRule type="expression" dxfId="7784" priority="8633">
      <formula>AND(EC21:EI21="")</formula>
    </cfRule>
  </conditionalFormatting>
  <conditionalFormatting sqref="ED21">
    <cfRule type="expression" dxfId="7783" priority="8453">
      <formula>FM21&lt;&gt;""</formula>
    </cfRule>
    <cfRule type="expression" dxfId="7782" priority="8632">
      <formula>AND(EC21:EI21="")</formula>
    </cfRule>
  </conditionalFormatting>
  <conditionalFormatting sqref="EE21">
    <cfRule type="expression" dxfId="7781" priority="8452">
      <formula>FM21&lt;&gt;""</formula>
    </cfRule>
    <cfRule type="expression" dxfId="7780" priority="8631">
      <formula>AND(EC21:EI21="")</formula>
    </cfRule>
  </conditionalFormatting>
  <conditionalFormatting sqref="EF21">
    <cfRule type="expression" dxfId="7779" priority="8451">
      <formula>FM21&lt;&gt;""</formula>
    </cfRule>
    <cfRule type="expression" dxfId="7778" priority="8630">
      <formula>AND(EC21:EI21="")</formula>
    </cfRule>
  </conditionalFormatting>
  <conditionalFormatting sqref="EG21">
    <cfRule type="expression" dxfId="7777" priority="8450">
      <formula>FM21&lt;&gt;""</formula>
    </cfRule>
    <cfRule type="expression" dxfId="7776" priority="8629">
      <formula>AND(EC21:EI21="")</formula>
    </cfRule>
  </conditionalFormatting>
  <conditionalFormatting sqref="EH21">
    <cfRule type="expression" dxfId="7775" priority="8449">
      <formula>FM21&lt;&gt;""</formula>
    </cfRule>
    <cfRule type="expression" dxfId="7774" priority="8628">
      <formula>AND(EC21:EI21="")</formula>
    </cfRule>
  </conditionalFormatting>
  <conditionalFormatting sqref="EI21">
    <cfRule type="expression" dxfId="7773" priority="8448">
      <formula>FM21&lt;&gt;""</formula>
    </cfRule>
    <cfRule type="expression" dxfId="7772" priority="8627">
      <formula>AND(EC21:EI21="")</formula>
    </cfRule>
  </conditionalFormatting>
  <conditionalFormatting sqref="EL21">
    <cfRule type="expression" dxfId="7771" priority="8447">
      <formula>FM21&lt;&gt;""</formula>
    </cfRule>
    <cfRule type="expression" dxfId="7770" priority="8625">
      <formula>AND(EK21&lt;&gt;"",EL21&lt;&gt;"")</formula>
    </cfRule>
    <cfRule type="expression" dxfId="7769" priority="8626">
      <formula>AND(EK21="",EL21="")</formula>
    </cfRule>
  </conditionalFormatting>
  <conditionalFormatting sqref="EM21">
    <cfRule type="expression" dxfId="7768" priority="8446">
      <formula>FM21&lt;&gt;""</formula>
    </cfRule>
    <cfRule type="expression" dxfId="7767" priority="8623">
      <formula>AND(EK21&lt;&gt;"",EM21&lt;&gt;"")</formula>
    </cfRule>
    <cfRule type="expression" dxfId="7766" priority="8624">
      <formula>AND(EK21="",EM21="")</formula>
    </cfRule>
  </conditionalFormatting>
  <conditionalFormatting sqref="EN21">
    <cfRule type="expression" dxfId="7765" priority="8445">
      <formula>FM21&lt;&gt;""</formula>
    </cfRule>
    <cfRule type="expression" dxfId="7764" priority="8621">
      <formula>AND(EK21&lt;&gt;"",EN21&lt;&gt;"")</formula>
    </cfRule>
    <cfRule type="expression" dxfId="7763" priority="8622">
      <formula>AND(EK21="",EN21="")</formula>
    </cfRule>
  </conditionalFormatting>
  <conditionalFormatting sqref="EP21">
    <cfRule type="expression" dxfId="7762" priority="8615">
      <formula>AND(EK21&lt;&gt;"",EP21&lt;&gt;"")</formula>
    </cfRule>
    <cfRule type="expression" dxfId="7761" priority="8619">
      <formula>AND(EP21&lt;&gt;"",EO21="")</formula>
    </cfRule>
    <cfRule type="expression" dxfId="7760" priority="8620">
      <formula>AND(EO21&lt;&gt;"",EP21="")</formula>
    </cfRule>
  </conditionalFormatting>
  <conditionalFormatting sqref="EQ21">
    <cfRule type="expression" dxfId="7759" priority="8614">
      <formula>AND(EK21&lt;&gt;"",EQ21&lt;&gt;"")</formula>
    </cfRule>
    <cfRule type="expression" dxfId="7758" priority="8617">
      <formula>AND(EQ21&lt;&gt;"",EO21="")</formula>
    </cfRule>
    <cfRule type="expression" dxfId="7757" priority="8618">
      <formula>AND(EO21&lt;&gt;"",EQ21="")</formula>
    </cfRule>
  </conditionalFormatting>
  <conditionalFormatting sqref="EO21">
    <cfRule type="expression" dxfId="7756" priority="8616">
      <formula>AND(EK21&lt;&gt;"",EO21&lt;&gt;"")</formula>
    </cfRule>
  </conditionalFormatting>
  <conditionalFormatting sqref="ES21">
    <cfRule type="expression" dxfId="7755" priority="8444">
      <formula>FM21&lt;&gt;""</formula>
    </cfRule>
    <cfRule type="expression" dxfId="7754" priority="8612">
      <formula>AND(ER21&lt;&gt;"",ES21&lt;&gt;"")</formula>
    </cfRule>
    <cfRule type="expression" dxfId="7753" priority="8613">
      <formula>AND(ER21="",ES21="")</formula>
    </cfRule>
  </conditionalFormatting>
  <conditionalFormatting sqref="ET21">
    <cfRule type="expression" dxfId="7752" priority="8443">
      <formula>FM21&lt;&gt;""</formula>
    </cfRule>
    <cfRule type="expression" dxfId="7751" priority="8610">
      <formula>AND(ER21&lt;&gt;"",ET21&lt;&gt;"")</formula>
    </cfRule>
    <cfRule type="expression" dxfId="7750" priority="8611">
      <formula>AND(ER21="",ET21="")</formula>
    </cfRule>
  </conditionalFormatting>
  <conditionalFormatting sqref="EU21">
    <cfRule type="expression" dxfId="7749" priority="8442">
      <formula>FM21&lt;&gt;""</formula>
    </cfRule>
    <cfRule type="expression" dxfId="7748" priority="8608">
      <formula>AND(ER21&lt;&gt;"",EU21&lt;&gt;"")</formula>
    </cfRule>
    <cfRule type="expression" dxfId="7747" priority="8609">
      <formula>AND(ER21="",EU21="")</formula>
    </cfRule>
  </conditionalFormatting>
  <conditionalFormatting sqref="EW21">
    <cfRule type="expression" dxfId="7746" priority="8602">
      <formula>AND(ER21&lt;&gt;"",EW21&lt;&gt;"")</formula>
    </cfRule>
    <cfRule type="expression" dxfId="7745" priority="8606">
      <formula>AND(EW21&lt;&gt;"",EV21="")</formula>
    </cfRule>
    <cfRule type="expression" dxfId="7744" priority="8607">
      <formula>AND(EV21&lt;&gt;"",EW21="")</formula>
    </cfRule>
  </conditionalFormatting>
  <conditionalFormatting sqref="EX21">
    <cfRule type="expression" dxfId="7743" priority="8601">
      <formula>AND(ER21&lt;&gt;"",EX21&lt;&gt;"")</formula>
    </cfRule>
    <cfRule type="expression" dxfId="7742" priority="8604">
      <formula>AND(EX21&lt;&gt;"",EV21="")</formula>
    </cfRule>
    <cfRule type="expression" dxfId="7741" priority="8605">
      <formula>AND(EV21&lt;&gt;"",EX21="")</formula>
    </cfRule>
  </conditionalFormatting>
  <conditionalFormatting sqref="EV21">
    <cfRule type="expression" dxfId="7740" priority="8603">
      <formula>AND(ER21&lt;&gt;"",EV21&lt;&gt;"")</formula>
    </cfRule>
  </conditionalFormatting>
  <conditionalFormatting sqref="ER21">
    <cfRule type="expression" dxfId="7739" priority="8600">
      <formula>AND(ER21&lt;&gt;"",OR(ES21:EX21&lt;&gt;""))</formula>
    </cfRule>
  </conditionalFormatting>
  <conditionalFormatting sqref="EK21">
    <cfRule type="expression" dxfId="7738" priority="8599">
      <formula>AND(EK21&lt;&gt;"",OR(EL21:EQ21&lt;&gt;""))</formula>
    </cfRule>
  </conditionalFormatting>
  <conditionalFormatting sqref="EY21">
    <cfRule type="expression" dxfId="7737" priority="8441">
      <formula>FM21&lt;&gt;""</formula>
    </cfRule>
    <cfRule type="expression" dxfId="7736" priority="8598">
      <formula>AND(EY21:FD21="")</formula>
    </cfRule>
  </conditionalFormatting>
  <conditionalFormatting sqref="EZ21">
    <cfRule type="expression" dxfId="7735" priority="8440">
      <formula>FM21&lt;&gt;""</formula>
    </cfRule>
    <cfRule type="expression" dxfId="7734" priority="8597">
      <formula>AND(EY21:FD21="")</formula>
    </cfRule>
  </conditionalFormatting>
  <conditionalFormatting sqref="FA21">
    <cfRule type="expression" dxfId="7733" priority="8439">
      <formula>FM21&lt;&gt;""</formula>
    </cfRule>
    <cfRule type="expression" dxfId="7732" priority="8596">
      <formula>AND(EY21:FD21="")</formula>
    </cfRule>
  </conditionalFormatting>
  <conditionalFormatting sqref="FB21">
    <cfRule type="expression" dxfId="7731" priority="8438">
      <formula>FM21&lt;&gt;""</formula>
    </cfRule>
    <cfRule type="expression" dxfId="7730" priority="8595">
      <formula>AND(EY21:FD21="")</formula>
    </cfRule>
  </conditionalFormatting>
  <conditionalFormatting sqref="FD21">
    <cfRule type="expression" dxfId="7729" priority="8436">
      <formula>FM21&lt;&gt;""</formula>
    </cfRule>
    <cfRule type="expression" dxfId="7728" priority="8594">
      <formula>AND(EY21:FD21="")</formula>
    </cfRule>
  </conditionalFormatting>
  <conditionalFormatting sqref="FC21">
    <cfRule type="expression" dxfId="7727" priority="8437">
      <formula>FM21&lt;&gt;""</formula>
    </cfRule>
    <cfRule type="expression" dxfId="7726" priority="8593">
      <formula>AND(EY21:FD21="")</formula>
    </cfRule>
  </conditionalFormatting>
  <conditionalFormatting sqref="FE21">
    <cfRule type="expression" dxfId="7725" priority="8435">
      <formula>FM21&lt;&gt;""</formula>
    </cfRule>
    <cfRule type="expression" dxfId="7724" priority="8592">
      <formula>FE21=""</formula>
    </cfRule>
  </conditionalFormatting>
  <conditionalFormatting sqref="FF21">
    <cfRule type="expression" dxfId="7723" priority="8590">
      <formula>AND(FE21&lt;&gt;"2人以上の体制",FF21&lt;&gt;"")</formula>
    </cfRule>
    <cfRule type="expression" dxfId="7722" priority="8591">
      <formula>AND(FE21="2人以上の体制",FF21="")</formula>
    </cfRule>
  </conditionalFormatting>
  <conditionalFormatting sqref="FG21">
    <cfRule type="expression" dxfId="7721" priority="8434">
      <formula>FM21&lt;&gt;""</formula>
    </cfRule>
    <cfRule type="expression" dxfId="7720" priority="8589">
      <formula>FG21=""</formula>
    </cfRule>
  </conditionalFormatting>
  <conditionalFormatting sqref="FH21">
    <cfRule type="expression" dxfId="7719" priority="8433">
      <formula>FM21&lt;&gt;""</formula>
    </cfRule>
    <cfRule type="expression" dxfId="7718" priority="8588">
      <formula>FH21=""</formula>
    </cfRule>
  </conditionalFormatting>
  <conditionalFormatting sqref="BO21">
    <cfRule type="expression" dxfId="7717" priority="8507">
      <formula>FM21&lt;&gt;""</formula>
    </cfRule>
    <cfRule type="expression" dxfId="7716" priority="8586">
      <formula>BO21=""</formula>
    </cfRule>
  </conditionalFormatting>
  <conditionalFormatting sqref="BP21">
    <cfRule type="expression" dxfId="7715" priority="8506">
      <formula>FM21&lt;&gt;""</formula>
    </cfRule>
    <cfRule type="expression" dxfId="7714" priority="8585">
      <formula>BP21=""</formula>
    </cfRule>
  </conditionalFormatting>
  <conditionalFormatting sqref="BQ21">
    <cfRule type="expression" dxfId="7713" priority="8505">
      <formula>FM21&lt;&gt;""</formula>
    </cfRule>
    <cfRule type="expression" dxfId="7712" priority="8584">
      <formula>BQ21=""</formula>
    </cfRule>
  </conditionalFormatting>
  <conditionalFormatting sqref="BR21">
    <cfRule type="expression" dxfId="7711" priority="8504">
      <formula>FM21&lt;&gt;""</formula>
    </cfRule>
    <cfRule type="expression" dxfId="7710" priority="8573">
      <formula>AND(BR21:BS21="")</formula>
    </cfRule>
  </conditionalFormatting>
  <conditionalFormatting sqref="BS21">
    <cfRule type="expression" dxfId="7709" priority="8503">
      <formula>FM21&lt;&gt;""</formula>
    </cfRule>
    <cfRule type="expression" dxfId="7708" priority="8583">
      <formula>AND(BR21:BS21="")</formula>
    </cfRule>
  </conditionalFormatting>
  <conditionalFormatting sqref="BU21">
    <cfRule type="expression" dxfId="7707" priority="8578">
      <formula>AND(BT21="",BU21&lt;&gt;"")</formula>
    </cfRule>
    <cfRule type="expression" dxfId="7706" priority="8582">
      <formula>AND(BT21&lt;&gt;"",BU21="")</formula>
    </cfRule>
  </conditionalFormatting>
  <conditionalFormatting sqref="BV21">
    <cfRule type="expression" dxfId="7705" priority="8577">
      <formula>AND(BT21="",BV21&lt;&gt;"")</formula>
    </cfRule>
    <cfRule type="expression" dxfId="7704" priority="8581">
      <formula>AND(BT21&lt;&gt;"",BV21="")</formula>
    </cfRule>
  </conditionalFormatting>
  <conditionalFormatting sqref="BW21">
    <cfRule type="expression" dxfId="7703" priority="8576">
      <formula>AND(BT21="",BW21&lt;&gt;"")</formula>
    </cfRule>
    <cfRule type="expression" dxfId="7702" priority="8580">
      <formula>AND(BT21&lt;&gt;"",AND(BW21:BX21=""))</formula>
    </cfRule>
  </conditionalFormatting>
  <conditionalFormatting sqref="BX21">
    <cfRule type="expression" dxfId="7701" priority="8575">
      <formula>AND(BT21="",BX21&lt;&gt;"")</formula>
    </cfRule>
    <cfRule type="expression" dxfId="7700" priority="8579">
      <formula>AND(BT21&lt;&gt;"",AND(BW21:BX21=""))</formula>
    </cfRule>
  </conditionalFormatting>
  <conditionalFormatting sqref="BT21">
    <cfRule type="expression" dxfId="7699" priority="8574">
      <formula>AND(BT21="",OR(BU21:BX21&lt;&gt;""))</formula>
    </cfRule>
  </conditionalFormatting>
  <conditionalFormatting sqref="BY21">
    <cfRule type="expression" dxfId="7698" priority="8502">
      <formula>FM21&lt;&gt;""</formula>
    </cfRule>
    <cfRule type="expression" dxfId="7697" priority="8572">
      <formula>BY21=""</formula>
    </cfRule>
  </conditionalFormatting>
  <conditionalFormatting sqref="BZ21">
    <cfRule type="expression" dxfId="7696" priority="8501">
      <formula>FM21&lt;&gt;""</formula>
    </cfRule>
    <cfRule type="expression" dxfId="7695" priority="8571">
      <formula>BZ21=""</formula>
    </cfRule>
  </conditionalFormatting>
  <conditionalFormatting sqref="CC21">
    <cfRule type="expression" dxfId="7694" priority="8500">
      <formula>FM21&lt;&gt;""</formula>
    </cfRule>
    <cfRule type="expression" dxfId="7693" priority="8570">
      <formula>CC21=""</formula>
    </cfRule>
  </conditionalFormatting>
  <conditionalFormatting sqref="CD21">
    <cfRule type="expression" dxfId="7692" priority="8499">
      <formula>FM21&lt;&gt;""</formula>
    </cfRule>
    <cfRule type="expression" dxfId="7691" priority="8569">
      <formula>CD21=""</formula>
    </cfRule>
  </conditionalFormatting>
  <conditionalFormatting sqref="CE21">
    <cfRule type="expression" dxfId="7690" priority="8498">
      <formula>FM21&lt;&gt;""</formula>
    </cfRule>
    <cfRule type="expression" dxfId="7689" priority="8568">
      <formula>CE21=""</formula>
    </cfRule>
  </conditionalFormatting>
  <conditionalFormatting sqref="FK21">
    <cfRule type="expression" dxfId="7688" priority="8567">
      <formula>FK21=""</formula>
    </cfRule>
  </conditionalFormatting>
  <conditionalFormatting sqref="H21">
    <cfRule type="expression" dxfId="7687" priority="8548">
      <formula>FM21&lt;&gt;""</formula>
    </cfRule>
    <cfRule type="expression" dxfId="7686" priority="8564">
      <formula>H21=""</formula>
    </cfRule>
  </conditionalFormatting>
  <conditionalFormatting sqref="B21">
    <cfRule type="expression" dxfId="7685" priority="8432">
      <formula>FM21&lt;&gt;""</formula>
    </cfRule>
    <cfRule type="expression" dxfId="7684" priority="8563">
      <formula>B21=""</formula>
    </cfRule>
  </conditionalFormatting>
  <conditionalFormatting sqref="CF21">
    <cfRule type="expression" dxfId="7683" priority="8497">
      <formula>FM21&lt;&gt;""</formula>
    </cfRule>
    <cfRule type="expression" dxfId="7682" priority="8562">
      <formula>CF21=""</formula>
    </cfRule>
  </conditionalFormatting>
  <conditionalFormatting sqref="EJ21">
    <cfRule type="expression" dxfId="7681" priority="8561">
      <formula>AND(OR(EC21:EH21&lt;&gt;""),EJ21="")</formula>
    </cfRule>
  </conditionalFormatting>
  <conditionalFormatting sqref="BE21">
    <cfRule type="expression" dxfId="7680" priority="8508">
      <formula>FM21&lt;&gt;""</formula>
    </cfRule>
    <cfRule type="expression" dxfId="7679" priority="8560">
      <formula>BE21=""</formula>
    </cfRule>
  </conditionalFormatting>
  <conditionalFormatting sqref="BF21">
    <cfRule type="expression" dxfId="7678" priority="8559">
      <formula>AND(BE21="同居",AND(BF21="",BG21=""))</formula>
    </cfRule>
  </conditionalFormatting>
  <conditionalFormatting sqref="CB21">
    <cfRule type="expression" dxfId="7677" priority="8558">
      <formula>AND(CA21&lt;&gt;"",CB21="")</formula>
    </cfRule>
  </conditionalFormatting>
  <conditionalFormatting sqref="CA21">
    <cfRule type="expression" dxfId="7676" priority="8557">
      <formula>AND(CA21="",CB21&lt;&gt;"")</formula>
    </cfRule>
  </conditionalFormatting>
  <conditionalFormatting sqref="DU21">
    <cfRule type="expression" dxfId="7675" priority="8458">
      <formula>FM21&lt;&gt;""</formula>
    </cfRule>
    <cfRule type="expression" dxfId="7674" priority="8554">
      <formula>AND(DU21&lt;&gt;"",DT21="")</formula>
    </cfRule>
    <cfRule type="expression" dxfId="7673" priority="8555">
      <formula>AND(DT21&lt;&gt;"自立",DU21="")</formula>
    </cfRule>
    <cfRule type="expression" dxfId="7672" priority="8556">
      <formula>AND(DT21="自立",DU21&lt;&gt;"")</formula>
    </cfRule>
  </conditionalFormatting>
  <conditionalFormatting sqref="DW21">
    <cfRule type="expression" dxfId="7671" priority="8456">
      <formula>FM21&lt;&gt;""</formula>
    </cfRule>
    <cfRule type="expression" dxfId="7670" priority="8551">
      <formula>AND(DW21&lt;&gt;"",DV21="")</formula>
    </cfRule>
    <cfRule type="expression" dxfId="7669" priority="8552">
      <formula>AND(DV21="自立",DW21&lt;&gt;"")</formula>
    </cfRule>
    <cfRule type="expression" dxfId="7668" priority="8553">
      <formula>AND(DV21&lt;&gt;"自立",DW21="")</formula>
    </cfRule>
  </conditionalFormatting>
  <conditionalFormatting sqref="I21:J21">
    <cfRule type="expression" dxfId="7667" priority="8550">
      <formula>I21=""</formula>
    </cfRule>
  </conditionalFormatting>
  <conditionalFormatting sqref="P21">
    <cfRule type="expression" dxfId="7666" priority="8544">
      <formula>FM21&lt;&gt;""</formula>
    </cfRule>
    <cfRule type="expression" dxfId="7665" priority="8549">
      <formula>P21=""</formula>
    </cfRule>
  </conditionalFormatting>
  <conditionalFormatting sqref="FN21">
    <cfRule type="expression" dxfId="7664" priority="8427">
      <formula>AND(FN21="",AND(Q21:FJ21=""))</formula>
    </cfRule>
    <cfRule type="expression" dxfId="7663" priority="8428">
      <formula>AND(FN21&lt;&gt;"",OR(Q21:FJ21&lt;&gt;""))</formula>
    </cfRule>
  </conditionalFormatting>
  <conditionalFormatting sqref="FM21">
    <cfRule type="expression" dxfId="7662" priority="8429">
      <formula>AND(FM21="",AND(Q21:FJ21=""))</formula>
    </cfRule>
    <cfRule type="expression" dxfId="7661" priority="8431">
      <formula>AND(FM21&lt;&gt;"",OR(Q21:FJ21&lt;&gt;""))</formula>
    </cfRule>
  </conditionalFormatting>
  <conditionalFormatting sqref="FL21">
    <cfRule type="expression" dxfId="7660" priority="8430">
      <formula>FL21=""</formula>
    </cfRule>
  </conditionalFormatting>
  <conditionalFormatting sqref="C22">
    <cfRule type="expression" dxfId="7659" priority="8426">
      <formula>C22=""</formula>
    </cfRule>
  </conditionalFormatting>
  <conditionalFormatting sqref="D22">
    <cfRule type="expression" dxfId="7658" priority="8425">
      <formula>D22=""</formula>
    </cfRule>
  </conditionalFormatting>
  <conditionalFormatting sqref="E22">
    <cfRule type="expression" dxfId="7657" priority="8424">
      <formula>E22=""</formula>
    </cfRule>
  </conditionalFormatting>
  <conditionalFormatting sqref="G22">
    <cfRule type="expression" dxfId="7656" priority="8423">
      <formula>G22=""</formula>
    </cfRule>
  </conditionalFormatting>
  <conditionalFormatting sqref="K22">
    <cfRule type="expression" dxfId="7655" priority="8164">
      <formula>FM22&lt;&gt;""</formula>
    </cfRule>
    <cfRule type="expression" dxfId="7654" priority="8422">
      <formula>AND(K22="",L22="")</formula>
    </cfRule>
  </conditionalFormatting>
  <conditionalFormatting sqref="L22">
    <cfRule type="expression" dxfId="7653" priority="8163">
      <formula>FM22&lt;&gt;""</formula>
    </cfRule>
    <cfRule type="expression" dxfId="7652" priority="8421">
      <formula>AND(K22="",L22="")</formula>
    </cfRule>
  </conditionalFormatting>
  <conditionalFormatting sqref="O22">
    <cfRule type="expression" dxfId="7651" priority="8162">
      <formula>FM22&lt;&gt;""</formula>
    </cfRule>
    <cfRule type="expression" dxfId="7650" priority="8420">
      <formula>O22=""</formula>
    </cfRule>
  </conditionalFormatting>
  <conditionalFormatting sqref="Q22">
    <cfRule type="expression" dxfId="7649" priority="8160">
      <formula>FM22&lt;&gt;""</formula>
    </cfRule>
    <cfRule type="expression" dxfId="7648" priority="8418">
      <formula>AND(Q22&lt;&gt;"",OR(R22:AD22&lt;&gt;""))</formula>
    </cfRule>
    <cfRule type="expression" dxfId="7647" priority="8419">
      <formula>AND(Q22="",AND(R22:AD22=""))</formula>
    </cfRule>
  </conditionalFormatting>
  <conditionalFormatting sqref="R22">
    <cfRule type="expression" dxfId="7646" priority="8159">
      <formula>FM22&lt;&gt;""</formula>
    </cfRule>
    <cfRule type="expression" dxfId="7645" priority="8416">
      <formula>AND(Q22&lt;&gt;"",OR(R22:AD22&lt;&gt;""))</formula>
    </cfRule>
    <cfRule type="expression" dxfId="7644" priority="8417">
      <formula>AND(Q22="",AND(R22:AD22=""))</formula>
    </cfRule>
  </conditionalFormatting>
  <conditionalFormatting sqref="S22">
    <cfRule type="expression" dxfId="7643" priority="8158">
      <formula>FM22&lt;&gt;""</formula>
    </cfRule>
    <cfRule type="expression" dxfId="7642" priority="8414">
      <formula>AND(Q22&lt;&gt;"",OR(R22:AD22&lt;&gt;""))</formula>
    </cfRule>
    <cfRule type="expression" dxfId="7641" priority="8415">
      <formula>AND(Q22="",AND(R22:AD22=""))</formula>
    </cfRule>
  </conditionalFormatting>
  <conditionalFormatting sqref="T22">
    <cfRule type="expression" dxfId="7640" priority="8157">
      <formula>FM22&lt;&gt;""</formula>
    </cfRule>
    <cfRule type="expression" dxfId="7639" priority="8402">
      <formula>AND(Q22&lt;&gt;"",OR(R22:AD22&lt;&gt;""))</formula>
    </cfRule>
    <cfRule type="expression" dxfId="7638" priority="8413">
      <formula>AND(Q22="",AND(R22:AD22=""))</formula>
    </cfRule>
  </conditionalFormatting>
  <conditionalFormatting sqref="U22">
    <cfRule type="expression" dxfId="7637" priority="8156">
      <formula>FM22&lt;&gt;""</formula>
    </cfRule>
    <cfRule type="expression" dxfId="7636" priority="8401">
      <formula>AND(Q22&lt;&gt;"",OR(R22:AD22&lt;&gt;""))</formula>
    </cfRule>
    <cfRule type="expression" dxfId="7635" priority="8412">
      <formula>AND(Q22="",AND(R22:AD22=""))</formula>
    </cfRule>
  </conditionalFormatting>
  <conditionalFormatting sqref="V22">
    <cfRule type="expression" dxfId="7634" priority="8155">
      <formula>FM22&lt;&gt;""</formula>
    </cfRule>
    <cfRule type="expression" dxfId="7633" priority="8400">
      <formula>AND(Q22&lt;&gt;"",OR(R22:AD22&lt;&gt;""))</formula>
    </cfRule>
    <cfRule type="expression" dxfId="7632" priority="8411">
      <formula>AND(Q22="",AND(R22:AD22=""))</formula>
    </cfRule>
  </conditionalFormatting>
  <conditionalFormatting sqref="W22">
    <cfRule type="expression" dxfId="7631" priority="8154">
      <formula>FM22&lt;&gt;""</formula>
    </cfRule>
    <cfRule type="expression" dxfId="7630" priority="8399">
      <formula>AND(Q22&lt;&gt;"",OR(R22:AD22&lt;&gt;""))</formula>
    </cfRule>
    <cfRule type="expression" dxfId="7629" priority="8410">
      <formula>AND(Q22="",AND(R22:AD22=""))</formula>
    </cfRule>
  </conditionalFormatting>
  <conditionalFormatting sqref="X22">
    <cfRule type="expression" dxfId="7628" priority="8153">
      <formula>FM22&lt;&gt;""</formula>
    </cfRule>
    <cfRule type="expression" dxfId="7627" priority="8398">
      <formula>AND(Q22&lt;&gt;"",OR(R22:AD22&lt;&gt;""))</formula>
    </cfRule>
    <cfRule type="expression" dxfId="7626" priority="8409">
      <formula>AND(Q22="",AND(R22:AD22=""))</formula>
    </cfRule>
  </conditionalFormatting>
  <conditionalFormatting sqref="Y22">
    <cfRule type="expression" dxfId="7625" priority="8152">
      <formula>FM22&lt;&gt;""</formula>
    </cfRule>
    <cfRule type="expression" dxfId="7624" priority="8397">
      <formula>AND(Q22&lt;&gt;"",OR(R22:AD22&lt;&gt;""))</formula>
    </cfRule>
    <cfRule type="expression" dxfId="7623" priority="8408">
      <formula>AND(Q22="",AND(R22:AD22=""))</formula>
    </cfRule>
  </conditionalFormatting>
  <conditionalFormatting sqref="Z22">
    <cfRule type="expression" dxfId="7622" priority="8151">
      <formula>FM22&lt;&gt;""</formula>
    </cfRule>
    <cfRule type="expression" dxfId="7621" priority="8396">
      <formula>AND(Q22&lt;&gt;"",OR(R22:AD22&lt;&gt;""))</formula>
    </cfRule>
    <cfRule type="expression" dxfId="7620" priority="8407">
      <formula>AND(Q22="",AND(R22:AD22=""))</formula>
    </cfRule>
  </conditionalFormatting>
  <conditionalFormatting sqref="AA22">
    <cfRule type="expression" dxfId="7619" priority="8150">
      <formula>FM22&lt;&gt;""</formula>
    </cfRule>
    <cfRule type="expression" dxfId="7618" priority="8395">
      <formula>AND(Q22&lt;&gt;"",OR(R22:AD22&lt;&gt;""))</formula>
    </cfRule>
    <cfRule type="expression" dxfId="7617" priority="8406">
      <formula>AND(Q22="",AND(R22:AD22=""))</formula>
    </cfRule>
  </conditionalFormatting>
  <conditionalFormatting sqref="AB22">
    <cfRule type="expression" dxfId="7616" priority="8149">
      <formula>FM22&lt;&gt;""</formula>
    </cfRule>
    <cfRule type="expression" dxfId="7615" priority="8394">
      <formula>AND(Q22&lt;&gt;"",OR(R22:AD22&lt;&gt;""))</formula>
    </cfRule>
    <cfRule type="expression" dxfId="7614" priority="8405">
      <formula>AND(Q22="",AND(R22:AD22=""))</formula>
    </cfRule>
  </conditionalFormatting>
  <conditionalFormatting sqref="AC22">
    <cfRule type="expression" dxfId="7613" priority="8148">
      <formula>FM22&lt;&gt;""</formula>
    </cfRule>
    <cfRule type="expression" dxfId="7612" priority="8393">
      <formula>AND(Q22&lt;&gt;"",OR(R22:AD22&lt;&gt;""))</formula>
    </cfRule>
    <cfRule type="expression" dxfId="7611" priority="8404">
      <formula>AND(Q22="",AND(R22:AD22=""))</formula>
    </cfRule>
  </conditionalFormatting>
  <conditionalFormatting sqref="AD22">
    <cfRule type="expression" dxfId="7610" priority="8147">
      <formula>FM22&lt;&gt;""</formula>
    </cfRule>
    <cfRule type="expression" dxfId="7609" priority="8392">
      <formula>AND(Q22&lt;&gt;"",OR(R22:AD22&lt;&gt;""))</formula>
    </cfRule>
    <cfRule type="expression" dxfId="7608" priority="8403">
      <formula>AND(Q22="",AND(R22:AD22=""))</formula>
    </cfRule>
  </conditionalFormatting>
  <conditionalFormatting sqref="AE22">
    <cfRule type="expression" dxfId="7607" priority="8146">
      <formula>FM22&lt;&gt;""</formula>
    </cfRule>
    <cfRule type="expression" dxfId="7606" priority="8389">
      <formula>AND(AE22="無",OR(AF22:AI22&lt;&gt;""))</formula>
    </cfRule>
    <cfRule type="expression" dxfId="7605" priority="8390">
      <formula>AND(AE22="有",AND(AF22:AI22=""))</formula>
    </cfRule>
    <cfRule type="expression" dxfId="7604" priority="8391">
      <formula>AE22=""</formula>
    </cfRule>
  </conditionalFormatting>
  <conditionalFormatting sqref="AF22">
    <cfRule type="expression" dxfId="7603" priority="8384">
      <formula>AND(AE22="無",OR(AF22:AI22&lt;&gt;""))</formula>
    </cfRule>
    <cfRule type="expression" dxfId="7602" priority="8388">
      <formula>AND(AE22="有",AND(AF22:AI22=""))</formula>
    </cfRule>
  </conditionalFormatting>
  <conditionalFormatting sqref="AG22">
    <cfRule type="expression" dxfId="7601" priority="8383">
      <formula>AND(AE22="無",OR(AF22:AI22&lt;&gt;""))</formula>
    </cfRule>
    <cfRule type="expression" dxfId="7600" priority="8387">
      <formula>AND(AE22="有",AND(AF22:AI22=""))</formula>
    </cfRule>
  </conditionalFormatting>
  <conditionalFormatting sqref="AH22">
    <cfRule type="expression" dxfId="7599" priority="8382">
      <formula>AND(AE22="無",OR(AF22:AI22&lt;&gt;""))</formula>
    </cfRule>
    <cfRule type="expression" dxfId="7598" priority="8386">
      <formula>AND(AE22="有",AND(AF22:AI22=""))</formula>
    </cfRule>
  </conditionalFormatting>
  <conditionalFormatting sqref="AI22">
    <cfRule type="expression" dxfId="7597" priority="8381">
      <formula>AND(AE22="無",OR(AF22:AI22&lt;&gt;""))</formula>
    </cfRule>
    <cfRule type="expression" dxfId="7596" priority="8385">
      <formula>AND(AE22="有",AND(AF22:AI22=""))</formula>
    </cfRule>
  </conditionalFormatting>
  <conditionalFormatting sqref="AJ22">
    <cfRule type="expression" dxfId="7595" priority="8145">
      <formula>FM22&lt;&gt;""</formula>
    </cfRule>
    <cfRule type="expression" dxfId="7594" priority="8380">
      <formula>AJ22=""</formula>
    </cfRule>
  </conditionalFormatting>
  <conditionalFormatting sqref="AK22">
    <cfRule type="expression" dxfId="7593" priority="8144">
      <formula>FM22&lt;&gt;""</formula>
    </cfRule>
    <cfRule type="expression" dxfId="7592" priority="8379">
      <formula>AK22=""</formula>
    </cfRule>
  </conditionalFormatting>
  <conditionalFormatting sqref="AL22">
    <cfRule type="expression" dxfId="7591" priority="8143">
      <formula>FM22&lt;&gt;""</formula>
    </cfRule>
    <cfRule type="expression" dxfId="7590" priority="8378">
      <formula>AL22=""</formula>
    </cfRule>
  </conditionalFormatting>
  <conditionalFormatting sqref="AM22">
    <cfRule type="expression" dxfId="7589" priority="8142">
      <formula>FM22&lt;&gt;""</formula>
    </cfRule>
    <cfRule type="expression" dxfId="7588" priority="8377">
      <formula>AM22=""</formula>
    </cfRule>
  </conditionalFormatting>
  <conditionalFormatting sqref="AN22">
    <cfRule type="expression" dxfId="7587" priority="8141">
      <formula>FM22&lt;&gt;""</formula>
    </cfRule>
    <cfRule type="expression" dxfId="7586" priority="8372">
      <formula>AND(AN22="なし",AO22&lt;&gt;"")</formula>
    </cfRule>
    <cfRule type="expression" dxfId="7585" priority="8373">
      <formula>AND(AN22="あり",AO22="")</formula>
    </cfRule>
    <cfRule type="expression" dxfId="7584" priority="8376">
      <formula>AN22=""</formula>
    </cfRule>
  </conditionalFormatting>
  <conditionalFormatting sqref="AO22">
    <cfRule type="expression" dxfId="7583" priority="8374">
      <formula>AND(AN22="なし",AO22&lt;&gt;"")</formula>
    </cfRule>
    <cfRule type="expression" dxfId="7582" priority="8375">
      <formula>AND(AN22="あり",AO22="")</formula>
    </cfRule>
  </conditionalFormatting>
  <conditionalFormatting sqref="AP22">
    <cfRule type="expression" dxfId="7581" priority="8140">
      <formula>FM22&lt;&gt;""</formula>
    </cfRule>
    <cfRule type="expression" dxfId="7580" priority="8370">
      <formula>AND(AP22&lt;&gt;"",OR(AQ22:BD22&lt;&gt;""))</formula>
    </cfRule>
    <cfRule type="expression" dxfId="7579" priority="8371">
      <formula>AND(AP22="",AND(AQ22:BD22=""))</formula>
    </cfRule>
  </conditionalFormatting>
  <conditionalFormatting sqref="AQ22">
    <cfRule type="expression" dxfId="7578" priority="8139">
      <formula>FM22&lt;&gt;""</formula>
    </cfRule>
    <cfRule type="expression" dxfId="7577" priority="8368">
      <formula>AND(AP22&lt;&gt;"",OR(AQ22:BD22&lt;&gt;""))</formula>
    </cfRule>
    <cfRule type="expression" dxfId="7576" priority="8369">
      <formula>AND(AP22="",AND(AQ22:BD22=""))</formula>
    </cfRule>
  </conditionalFormatting>
  <conditionalFormatting sqref="AR22">
    <cfRule type="expression" dxfId="7575" priority="8138">
      <formula>FM22&lt;&gt;""</formula>
    </cfRule>
    <cfRule type="expression" dxfId="7574" priority="8366">
      <formula>AND(AP22&lt;&gt;"",OR(AQ22:BD22&lt;&gt;""))</formula>
    </cfRule>
    <cfRule type="expression" dxfId="7573" priority="8367">
      <formula>AND(AP22="",AND(AQ22:BD22=""))</formula>
    </cfRule>
  </conditionalFormatting>
  <conditionalFormatting sqref="AS22">
    <cfRule type="expression" dxfId="7572" priority="8137">
      <formula>FM22&lt;&gt;""</formula>
    </cfRule>
    <cfRule type="expression" dxfId="7571" priority="8364">
      <formula>AND(AP22&lt;&gt;"",OR(AQ22:BD22&lt;&gt;""))</formula>
    </cfRule>
    <cfRule type="expression" dxfId="7570" priority="8365">
      <formula>AND(AP22="",AND(AQ22:BD22=""))</formula>
    </cfRule>
  </conditionalFormatting>
  <conditionalFormatting sqref="AT22">
    <cfRule type="expression" dxfId="7569" priority="8136">
      <formula>FM22&lt;&gt;""</formula>
    </cfRule>
    <cfRule type="expression" dxfId="7568" priority="8362">
      <formula>AND(AP22&lt;&gt;"",OR(AQ22:BD22&lt;&gt;""))</formula>
    </cfRule>
    <cfRule type="expression" dxfId="7567" priority="8363">
      <formula>AND(AP22="",AND(AQ22:BD22=""))</formula>
    </cfRule>
  </conditionalFormatting>
  <conditionalFormatting sqref="AU22">
    <cfRule type="expression" dxfId="7566" priority="8135">
      <formula>FM22&lt;&gt;""</formula>
    </cfRule>
    <cfRule type="expression" dxfId="7565" priority="8360">
      <formula>AND(AP22&lt;&gt;"",OR(AQ22:BD22&lt;&gt;""))</formula>
    </cfRule>
    <cfRule type="expression" dxfId="7564" priority="8361">
      <formula>AND(AP22="",AND(AQ22:BD22=""))</formula>
    </cfRule>
  </conditionalFormatting>
  <conditionalFormatting sqref="AV22">
    <cfRule type="expression" dxfId="7563" priority="8134">
      <formula>FM22&lt;&gt;""</formula>
    </cfRule>
    <cfRule type="expression" dxfId="7562" priority="8358">
      <formula>AND(AP22&lt;&gt;"",OR(AQ22:BD22&lt;&gt;""))</formula>
    </cfRule>
    <cfRule type="expression" dxfId="7561" priority="8359">
      <formula>AND(AP22="",AND(AQ22:BD22=""))</formula>
    </cfRule>
  </conditionalFormatting>
  <conditionalFormatting sqref="AW22">
    <cfRule type="expression" dxfId="7560" priority="8133">
      <formula>FM22&lt;&gt;""</formula>
    </cfRule>
    <cfRule type="expression" dxfId="7559" priority="8356">
      <formula>AND(AP22&lt;&gt;"",OR(AQ22:BD22&lt;&gt;""))</formula>
    </cfRule>
    <cfRule type="expression" dxfId="7558" priority="8357">
      <formula>AND(AP22="",AND(AQ22:BD22=""))</formula>
    </cfRule>
  </conditionalFormatting>
  <conditionalFormatting sqref="AX22">
    <cfRule type="expression" dxfId="7557" priority="8132">
      <formula>FM22&lt;&gt;""</formula>
    </cfRule>
    <cfRule type="expression" dxfId="7556" priority="8354">
      <formula>AND(AP22&lt;&gt;"",OR(AQ22:BD22&lt;&gt;""))</formula>
    </cfRule>
    <cfRule type="expression" dxfId="7555" priority="8355">
      <formula>AND(AP22="",AND(AQ22:BD22=""))</formula>
    </cfRule>
  </conditionalFormatting>
  <conditionalFormatting sqref="AY22">
    <cfRule type="expression" dxfId="7554" priority="8131">
      <formula>FM22&lt;&gt;""</formula>
    </cfRule>
    <cfRule type="expression" dxfId="7553" priority="8352">
      <formula>AND(AP22&lt;&gt;"",OR(AQ22:BD22&lt;&gt;""))</formula>
    </cfRule>
    <cfRule type="expression" dxfId="7552" priority="8353">
      <formula>AND(AP22="",AND(AQ22:BD22=""))</formula>
    </cfRule>
  </conditionalFormatting>
  <conditionalFormatting sqref="AZ22">
    <cfRule type="expression" dxfId="7551" priority="8130">
      <formula>FM22&lt;&gt;""</formula>
    </cfRule>
    <cfRule type="expression" dxfId="7550" priority="8350">
      <formula>AND(AP22&lt;&gt;"",OR(AQ22:BD22&lt;&gt;""))</formula>
    </cfRule>
    <cfRule type="expression" dxfId="7549" priority="8351">
      <formula>AND(AP22="",AND(AQ22:BD22=""))</formula>
    </cfRule>
  </conditionalFormatting>
  <conditionalFormatting sqref="BA22">
    <cfRule type="expression" dxfId="7548" priority="8129">
      <formula>FM22&lt;&gt;""</formula>
    </cfRule>
    <cfRule type="expression" dxfId="7547" priority="8348">
      <formula>AND(AP22&lt;&gt;"",OR(AQ22:BD22&lt;&gt;""))</formula>
    </cfRule>
    <cfRule type="expression" dxfId="7546" priority="8349">
      <formula>AND(AP22="",AND(AQ22:BD22=""))</formula>
    </cfRule>
  </conditionalFormatting>
  <conditionalFormatting sqref="BB22">
    <cfRule type="expression" dxfId="7545" priority="8128">
      <formula>FM22&lt;&gt;""</formula>
    </cfRule>
    <cfRule type="expression" dxfId="7544" priority="8346">
      <formula>AND(AP22&lt;&gt;"",OR(AQ22:BD22&lt;&gt;""))</formula>
    </cfRule>
    <cfRule type="expression" dxfId="7543" priority="8347">
      <formula>AND(AP22="",AND(AQ22:BD22=""))</formula>
    </cfRule>
  </conditionalFormatting>
  <conditionalFormatting sqref="BC22">
    <cfRule type="expression" dxfId="7542" priority="8127">
      <formula>FM22&lt;&gt;""</formula>
    </cfRule>
    <cfRule type="expression" dxfId="7541" priority="8344">
      <formula>AND(AP22&lt;&gt;"",OR(AQ22:BD22&lt;&gt;""))</formula>
    </cfRule>
    <cfRule type="expression" dxfId="7540" priority="8345">
      <formula>AND(AP22="",AND(AQ22:BD22=""))</formula>
    </cfRule>
  </conditionalFormatting>
  <conditionalFormatting sqref="BD22">
    <cfRule type="expression" dxfId="7539" priority="8126">
      <formula>FM22&lt;&gt;""</formula>
    </cfRule>
    <cfRule type="expression" dxfId="7538" priority="8342">
      <formula>AND(AP22&lt;&gt;"",OR(AQ22:BD22&lt;&gt;""))</formula>
    </cfRule>
    <cfRule type="expression" dxfId="7537" priority="8343">
      <formula>AND(AP22="",AND(AQ22:BD22=""))</formula>
    </cfRule>
  </conditionalFormatting>
  <conditionalFormatting sqref="BG22">
    <cfRule type="expression" dxfId="7536" priority="8183">
      <formula>AND(BE22="独居",BG22&gt;=1)</formula>
    </cfRule>
    <cfRule type="expression" dxfId="7535" priority="8340">
      <formula>AND(BE22="同居",AND(BN22="",BG22&lt;&gt;COUNTA(BI22:BM22)))</formula>
    </cfRule>
    <cfRule type="expression" dxfId="7534" priority="8341">
      <formula>AND(BE22="同居",OR(BG22="",BG22=0))</formula>
    </cfRule>
  </conditionalFormatting>
  <conditionalFormatting sqref="BH22">
    <cfRule type="expression" dxfId="7533" priority="8338">
      <formula>AND(BE22="独居",BH22&gt;=1)</formula>
    </cfRule>
    <cfRule type="expression" dxfId="7532" priority="8339">
      <formula>AND(BE22="同居",OR(BH22="",BH22&gt;BG22))</formula>
    </cfRule>
  </conditionalFormatting>
  <conditionalFormatting sqref="BI22">
    <cfRule type="expression" dxfId="7531" priority="8331">
      <formula>AND(BE22="独居",OR(BI22:BN22&lt;&gt;""))</formula>
    </cfRule>
    <cfRule type="expression" dxfId="7530" priority="8337">
      <formula>AND(BE22="同居",AND(BN22="",BG22&lt;&gt;COUNTA(BI22:BM22)))</formula>
    </cfRule>
  </conditionalFormatting>
  <conditionalFormatting sqref="BJ22">
    <cfRule type="expression" dxfId="7529" priority="8330">
      <formula>AND(BE22="独居",OR(BI22:BN22&lt;&gt;""))</formula>
    </cfRule>
    <cfRule type="expression" dxfId="7528" priority="8336">
      <formula>AND(BE22="同居",AND(BN22="",BG22&lt;&gt;COUNTA(BI22:BM22)))</formula>
    </cfRule>
  </conditionalFormatting>
  <conditionalFormatting sqref="BK22">
    <cfRule type="expression" dxfId="7527" priority="8329">
      <formula>AND(BE22="独居",OR(BI22:BN22&lt;&gt;""))</formula>
    </cfRule>
    <cfRule type="expression" dxfId="7526" priority="8335">
      <formula>AND(BE22="同居",AND(BN22="",BG22&lt;&gt;COUNTA(BI22:BM22)))</formula>
    </cfRule>
  </conditionalFormatting>
  <conditionalFormatting sqref="BL22">
    <cfRule type="expression" dxfId="7525" priority="8328">
      <formula>AND(BE22="独居",OR(BI22:BN22&lt;&gt;""))</formula>
    </cfRule>
    <cfRule type="expression" dxfId="7524" priority="8334">
      <formula>AND(BE22="同居",AND(BN22="",BG22&lt;&gt;COUNTA(BI22:BM22)))</formula>
    </cfRule>
  </conditionalFormatting>
  <conditionalFormatting sqref="BM22">
    <cfRule type="expression" dxfId="7523" priority="8327">
      <formula>AND(BE22="独居",OR(BI22:BN22&lt;&gt;""))</formula>
    </cfRule>
    <cfRule type="expression" dxfId="7522" priority="8333">
      <formula>AND(BE22="同居",AND(BN22="",BG22&lt;&gt;COUNTA(BI22:BM22)))</formula>
    </cfRule>
  </conditionalFormatting>
  <conditionalFormatting sqref="BN22">
    <cfRule type="expression" dxfId="7521" priority="8326">
      <formula>AND(BE22="独居",OR(BI22:BN22&lt;&gt;""))</formula>
    </cfRule>
    <cfRule type="expression" dxfId="7520" priority="8332">
      <formula>AND(BE22="同居",AND(BN22="",BG22&lt;&gt;COUNTA(BI22:BM22)))</formula>
    </cfRule>
  </conditionalFormatting>
  <conditionalFormatting sqref="CG22">
    <cfRule type="expression" dxfId="7519" priority="8113">
      <formula>FM22&lt;&gt;""</formula>
    </cfRule>
    <cfRule type="expression" dxfId="7518" priority="8325">
      <formula>CG22=""</formula>
    </cfRule>
  </conditionalFormatting>
  <conditionalFormatting sqref="CH22">
    <cfRule type="expression" dxfId="7517" priority="8112">
      <formula>FM22&lt;&gt;""</formula>
    </cfRule>
    <cfRule type="expression" dxfId="7516" priority="8324">
      <formula>CH22=""</formula>
    </cfRule>
  </conditionalFormatting>
  <conditionalFormatting sqref="CI22">
    <cfRule type="expression" dxfId="7515" priority="8111">
      <formula>FM22&lt;&gt;""</formula>
    </cfRule>
    <cfRule type="expression" dxfId="7514" priority="8323">
      <formula>CI22=""</formula>
    </cfRule>
  </conditionalFormatting>
  <conditionalFormatting sqref="CJ22">
    <cfRule type="expression" dxfId="7513" priority="8110">
      <formula>FM22&lt;&gt;""</formula>
    </cfRule>
    <cfRule type="expression" dxfId="7512" priority="8322">
      <formula>CJ22=""</formula>
    </cfRule>
  </conditionalFormatting>
  <conditionalFormatting sqref="CK22">
    <cfRule type="expression" dxfId="7511" priority="8109">
      <formula>FM22&lt;&gt;""</formula>
    </cfRule>
    <cfRule type="expression" dxfId="7510" priority="8321">
      <formula>CK22=""</formula>
    </cfRule>
  </conditionalFormatting>
  <conditionalFormatting sqref="CL22">
    <cfRule type="expression" dxfId="7509" priority="8108">
      <formula>FM22&lt;&gt;""</formula>
    </cfRule>
    <cfRule type="expression" dxfId="7508" priority="8320">
      <formula>CL22=""</formula>
    </cfRule>
  </conditionalFormatting>
  <conditionalFormatting sqref="CM22">
    <cfRule type="expression" dxfId="7507" priority="8107">
      <formula>FM22&lt;&gt;""</formula>
    </cfRule>
    <cfRule type="expression" dxfId="7506" priority="8319">
      <formula>CM22=""</formula>
    </cfRule>
  </conditionalFormatting>
  <conditionalFormatting sqref="CN22">
    <cfRule type="expression" dxfId="7505" priority="8106">
      <formula>FM22&lt;&gt;""</formula>
    </cfRule>
    <cfRule type="expression" dxfId="7504" priority="8318">
      <formula>CN22=""</formula>
    </cfRule>
  </conditionalFormatting>
  <conditionalFormatting sqref="CO22">
    <cfRule type="expression" dxfId="7503" priority="8182">
      <formula>AND(CN22=0,CO22&lt;&gt;"")</formula>
    </cfRule>
    <cfRule type="expression" dxfId="7502" priority="8317">
      <formula>AND(CN22&gt;0,CO22="")</formula>
    </cfRule>
  </conditionalFormatting>
  <conditionalFormatting sqref="CP22">
    <cfRule type="expression" dxfId="7501" priority="8105">
      <formula>FM22&lt;&gt;""</formula>
    </cfRule>
    <cfRule type="expression" dxfId="7500" priority="8315">
      <formula>AND(CP22&lt;&gt;"",OR(CQ22:CT22&lt;&gt;""))</formula>
    </cfRule>
    <cfRule type="expression" dxfId="7499" priority="8316">
      <formula>AND(CP22="",AND(CQ22:CT22=""))</formula>
    </cfRule>
  </conditionalFormatting>
  <conditionalFormatting sqref="CQ22">
    <cfRule type="expression" dxfId="7498" priority="8104">
      <formula>FM22&lt;&gt;""</formula>
    </cfRule>
    <cfRule type="expression" dxfId="7497" priority="8313">
      <formula>AND(CP22&lt;&gt;"",OR(CQ22:CT22&lt;&gt;""))</formula>
    </cfRule>
    <cfRule type="expression" dxfId="7496" priority="8314">
      <formula>AND(CP22="",AND(CQ22:CT22=""))</formula>
    </cfRule>
  </conditionalFormatting>
  <conditionalFormatting sqref="CR22">
    <cfRule type="expression" dxfId="7495" priority="8103">
      <formula>FM22&lt;&gt;""</formula>
    </cfRule>
    <cfRule type="expression" dxfId="7494" priority="8311">
      <formula>AND(CP22&lt;&gt;"",OR(CQ22:CT22&lt;&gt;""))</formula>
    </cfRule>
    <cfRule type="expression" dxfId="7493" priority="8312">
      <formula>AND(CP22="",AND(CQ22:CT22=""))</formula>
    </cfRule>
  </conditionalFormatting>
  <conditionalFormatting sqref="CS22">
    <cfRule type="expression" dxfId="7492" priority="8102">
      <formula>FM22&lt;&gt;""</formula>
    </cfRule>
    <cfRule type="expression" dxfId="7491" priority="8309">
      <formula>AND(CP22&lt;&gt;"",OR(CQ22:CT22&lt;&gt;""))</formula>
    </cfRule>
    <cfRule type="expression" dxfId="7490" priority="8310">
      <formula>AND(CP22="",AND(CQ22:CT22=""))</formula>
    </cfRule>
  </conditionalFormatting>
  <conditionalFormatting sqref="CT22">
    <cfRule type="expression" dxfId="7489" priority="8101">
      <formula>FM22&lt;&gt;""</formula>
    </cfRule>
    <cfRule type="expression" dxfId="7488" priority="8307">
      <formula>AND(CP22&lt;&gt;"",OR(CQ22:CT22&lt;&gt;""))</formula>
    </cfRule>
    <cfRule type="expression" dxfId="7487" priority="8308">
      <formula>AND(CP22="",AND(CQ22:CT22=""))</formula>
    </cfRule>
  </conditionalFormatting>
  <conditionalFormatting sqref="CU22">
    <cfRule type="expression" dxfId="7486" priority="8100">
      <formula>FM22&lt;&gt;""</formula>
    </cfRule>
    <cfRule type="expression" dxfId="7485" priority="8306">
      <formula>CU22=""</formula>
    </cfRule>
  </conditionalFormatting>
  <conditionalFormatting sqref="CV22">
    <cfRule type="expression" dxfId="7484" priority="8099">
      <formula>FM22&lt;&gt;""</formula>
    </cfRule>
    <cfRule type="expression" dxfId="7483" priority="8305">
      <formula>CV22=""</formula>
    </cfRule>
  </conditionalFormatting>
  <conditionalFormatting sqref="CW22">
    <cfRule type="expression" dxfId="7482" priority="8098">
      <formula>FM22&lt;&gt;""</formula>
    </cfRule>
    <cfRule type="expression" dxfId="7481" priority="8303">
      <formula>AND(CW22&lt;&gt;"",OR(CX22:DI22&lt;&gt;""))</formula>
    </cfRule>
    <cfRule type="expression" dxfId="7480" priority="8304">
      <formula>AND(CW22="",AND(CX22:DI22=""))</formula>
    </cfRule>
  </conditionalFormatting>
  <conditionalFormatting sqref="CX22">
    <cfRule type="expression" dxfId="7479" priority="8097">
      <formula>FM22&lt;&gt;""</formula>
    </cfRule>
    <cfRule type="expression" dxfId="7478" priority="8277">
      <formula>AND(CY22&lt;&gt;"",CX22="")</formula>
    </cfRule>
    <cfRule type="expression" dxfId="7477" priority="8301">
      <formula>AND(CW22&lt;&gt;"",OR(CX22:DI22&lt;&gt;""))</formula>
    </cfRule>
    <cfRule type="expression" dxfId="7476" priority="8302">
      <formula>AND(CW22="",AND(CX22:DI22=""))</formula>
    </cfRule>
  </conditionalFormatting>
  <conditionalFormatting sqref="CY22">
    <cfRule type="expression" dxfId="7475" priority="8096">
      <formula>FM22&lt;&gt;""</formula>
    </cfRule>
    <cfRule type="expression" dxfId="7474" priority="8278">
      <formula>AND(CX22&lt;&gt;"",CY22="")</formula>
    </cfRule>
    <cfRule type="expression" dxfId="7473" priority="8299">
      <formula>AND(CW22&lt;&gt;"",OR(CX22:DI22&lt;&gt;""))</formula>
    </cfRule>
    <cfRule type="expression" dxfId="7472" priority="8300">
      <formula>AND(CW22="",AND(CX22:DI22=""))</formula>
    </cfRule>
  </conditionalFormatting>
  <conditionalFormatting sqref="CZ22">
    <cfRule type="expression" dxfId="7471" priority="8095">
      <formula>FM22&lt;&gt;""</formula>
    </cfRule>
    <cfRule type="expression" dxfId="7470" priority="8297">
      <formula>AND(CW22&lt;&gt;"",OR(CX22:DI22&lt;&gt;""))</formula>
    </cfRule>
    <cfRule type="expression" dxfId="7469" priority="8298">
      <formula>AND(CW22="",AND(CX22:DI22=""))</formula>
    </cfRule>
  </conditionalFormatting>
  <conditionalFormatting sqref="DA22">
    <cfRule type="expression" dxfId="7468" priority="8094">
      <formula>FM22&lt;&gt;""</formula>
    </cfRule>
    <cfRule type="expression" dxfId="7467" priority="8275">
      <formula>AND(DB22&lt;&gt;"",DA22="")</formula>
    </cfRule>
    <cfRule type="expression" dxfId="7466" priority="8295">
      <formula>AND(CW22&lt;&gt;"",OR(CX22:DI22&lt;&gt;""))</formula>
    </cfRule>
    <cfRule type="expression" dxfId="7465" priority="8296">
      <formula>AND(CW22="",AND(CX22:DI22=""))</formula>
    </cfRule>
  </conditionalFormatting>
  <conditionalFormatting sqref="DB22">
    <cfRule type="expression" dxfId="7464" priority="8093">
      <formula>FM22&lt;&gt;""</formula>
    </cfRule>
    <cfRule type="expression" dxfId="7463" priority="8276">
      <formula>AND(DA22&lt;&gt;"",DB22="")</formula>
    </cfRule>
    <cfRule type="expression" dxfId="7462" priority="8293">
      <formula>AND(CW22&lt;&gt;"",OR(CX22:DI22&lt;&gt;""))</formula>
    </cfRule>
    <cfRule type="expression" dxfId="7461" priority="8294">
      <formula>AND(CW22="",AND(CX22:DI22=""))</formula>
    </cfRule>
  </conditionalFormatting>
  <conditionalFormatting sqref="DC22">
    <cfRule type="expression" dxfId="7460" priority="8092">
      <formula>FM22&lt;&gt;""</formula>
    </cfRule>
    <cfRule type="expression" dxfId="7459" priority="8291">
      <formula>AND(CW22&lt;&gt;"",OR(CX22:DI22&lt;&gt;""))</formula>
    </cfRule>
    <cfRule type="expression" dxfId="7458" priority="8292">
      <formula>AND(CW22="",AND(CX22:DI22=""))</formula>
    </cfRule>
  </conditionalFormatting>
  <conditionalFormatting sqref="DD22">
    <cfRule type="expression" dxfId="7457" priority="8091">
      <formula>FM22&lt;&gt;""</formula>
    </cfRule>
    <cfRule type="expression" dxfId="7456" priority="8289">
      <formula>AND(CW22&lt;&gt;"",OR(CX22:DI22&lt;&gt;""))</formula>
    </cfRule>
    <cfRule type="expression" dxfId="7455" priority="8290">
      <formula>AND(CW22="",AND(CX22:DI22=""))</formula>
    </cfRule>
  </conditionalFormatting>
  <conditionalFormatting sqref="DE22">
    <cfRule type="expression" dxfId="7454" priority="8090">
      <formula>FM22&lt;&gt;""</formula>
    </cfRule>
    <cfRule type="expression" dxfId="7453" priority="8287">
      <formula>AND(CW22&lt;&gt;"",OR(CX22:DI22&lt;&gt;""))</formula>
    </cfRule>
    <cfRule type="expression" dxfId="7452" priority="8288">
      <formula>AND(CW22="",AND(CX22:DI22=""))</formula>
    </cfRule>
  </conditionalFormatting>
  <conditionalFormatting sqref="DF22">
    <cfRule type="expression" dxfId="7451" priority="8089">
      <formula>FM22&lt;&gt;""</formula>
    </cfRule>
    <cfRule type="expression" dxfId="7450" priority="8271">
      <formula>AND(DG22&lt;&gt;"",DF22="")</formula>
    </cfRule>
    <cfRule type="expression" dxfId="7449" priority="8285">
      <formula>AND(CW22&lt;&gt;"",OR(CX22:DI22&lt;&gt;""))</formula>
    </cfRule>
    <cfRule type="expression" dxfId="7448" priority="8286">
      <formula>AND(CW22="",AND(CX22:DI22=""))</formula>
    </cfRule>
  </conditionalFormatting>
  <conditionalFormatting sqref="DG22">
    <cfRule type="expression" dxfId="7447" priority="8088">
      <formula>FM22&lt;&gt;""</formula>
    </cfRule>
    <cfRule type="expression" dxfId="7446" priority="8272">
      <formula>AND(DF22&lt;&gt;"",DG22="")</formula>
    </cfRule>
    <cfRule type="expression" dxfId="7445" priority="8283">
      <formula>AND(CW22&lt;&gt;"",OR(CX22:DI22&lt;&gt;""))</formula>
    </cfRule>
    <cfRule type="expression" dxfId="7444" priority="8284">
      <formula>AND(CW22="",AND(CX22:DI22=""))</formula>
    </cfRule>
  </conditionalFormatting>
  <conditionalFormatting sqref="DH22">
    <cfRule type="expression" dxfId="7443" priority="8087">
      <formula>FM22&lt;&gt;""</formula>
    </cfRule>
    <cfRule type="expression" dxfId="7442" priority="8281">
      <formula>AND(CW22&lt;&gt;"",OR(CX22:DI22&lt;&gt;""))</formula>
    </cfRule>
    <cfRule type="expression" dxfId="7441" priority="8282">
      <formula>AND(CW22="",AND(CX22:DI22=""))</formula>
    </cfRule>
  </conditionalFormatting>
  <conditionalFormatting sqref="DI22">
    <cfRule type="expression" dxfId="7440" priority="8086">
      <formula>FM22&lt;&gt;""</formula>
    </cfRule>
    <cfRule type="expression" dxfId="7439" priority="8279">
      <formula>AND(CW22&lt;&gt;"",OR(CX22:DI22&lt;&gt;""))</formula>
    </cfRule>
    <cfRule type="expression" dxfId="7438" priority="8280">
      <formula>AND(CW22="",AND(CX22:DI22=""))</formula>
    </cfRule>
  </conditionalFormatting>
  <conditionalFormatting sqref="DJ22">
    <cfRule type="expression" dxfId="7437" priority="8085">
      <formula>FM22&lt;&gt;""</formula>
    </cfRule>
    <cfRule type="expression" dxfId="7436" priority="8274">
      <formula>DJ22=""</formula>
    </cfRule>
  </conditionalFormatting>
  <conditionalFormatting sqref="DK22">
    <cfRule type="expression" dxfId="7435" priority="8084">
      <formula>FM22&lt;&gt;""</formula>
    </cfRule>
    <cfRule type="expression" dxfId="7434" priority="8273">
      <formula>AND(DJ22&lt;&gt;"自立",DK22="")</formula>
    </cfRule>
  </conditionalFormatting>
  <conditionalFormatting sqref="DL22">
    <cfRule type="expression" dxfId="7433" priority="8083">
      <formula>FM22&lt;&gt;""</formula>
    </cfRule>
    <cfRule type="expression" dxfId="7432" priority="8270">
      <formula>DL22=""</formula>
    </cfRule>
  </conditionalFormatting>
  <conditionalFormatting sqref="DM22">
    <cfRule type="expression" dxfId="7431" priority="8268">
      <formula>AND(DL22&lt;&gt;"アレルギー食",DM22&lt;&gt;"")</formula>
    </cfRule>
    <cfRule type="expression" dxfId="7430" priority="8269">
      <formula>AND(DL22="アレルギー食",DM22="")</formula>
    </cfRule>
  </conditionalFormatting>
  <conditionalFormatting sqref="DN22">
    <cfRule type="expression" dxfId="7429" priority="8082">
      <formula>FM22&lt;&gt;""</formula>
    </cfRule>
    <cfRule type="expression" dxfId="7428" priority="8267">
      <formula>DN22=""</formula>
    </cfRule>
  </conditionalFormatting>
  <conditionalFormatting sqref="DO22">
    <cfRule type="expression" dxfId="7427" priority="8081">
      <formula>FM22&lt;&gt;""</formula>
    </cfRule>
    <cfRule type="expression" dxfId="7426" priority="8261">
      <formula>AND(DO22&lt;&gt;"",DN22="")</formula>
    </cfRule>
    <cfRule type="expression" dxfId="7425" priority="8265">
      <formula>AND(DN22&lt;&gt;"自立",DO22="")</formula>
    </cfRule>
    <cfRule type="expression" dxfId="7424" priority="8266">
      <formula>AND(DN22="自立",DO22&lt;&gt;"")</formula>
    </cfRule>
  </conditionalFormatting>
  <conditionalFormatting sqref="DP22">
    <cfRule type="expression" dxfId="7423" priority="8080">
      <formula>FM22&lt;&gt;""</formula>
    </cfRule>
    <cfRule type="expression" dxfId="7422" priority="8264">
      <formula>DP22=""</formula>
    </cfRule>
  </conditionalFormatting>
  <conditionalFormatting sqref="DQ22">
    <cfRule type="expression" dxfId="7421" priority="8079">
      <formula>FM22&lt;&gt;""</formula>
    </cfRule>
    <cfRule type="expression" dxfId="7420" priority="8260">
      <formula>AND(DQ22&lt;&gt;"",DP22="")</formula>
    </cfRule>
    <cfRule type="expression" dxfId="7419" priority="8262">
      <formula>AND(DP22&lt;&gt;"自立",DQ22="")</formula>
    </cfRule>
    <cfRule type="expression" dxfId="7418" priority="8263">
      <formula>AND(DP22="自立",DQ22&lt;&gt;"")</formula>
    </cfRule>
  </conditionalFormatting>
  <conditionalFormatting sqref="DR22">
    <cfRule type="expression" dxfId="7417" priority="8078">
      <formula>FM22&lt;&gt;""</formula>
    </cfRule>
    <cfRule type="expression" dxfId="7416" priority="8259">
      <formula>DR22=""</formula>
    </cfRule>
  </conditionalFormatting>
  <conditionalFormatting sqref="DS22">
    <cfRule type="expression" dxfId="7415" priority="8077">
      <formula>FM22&lt;&gt;""</formula>
    </cfRule>
    <cfRule type="expression" dxfId="7414" priority="8256">
      <formula>AND(DS22&lt;&gt;"",DR22="")</formula>
    </cfRule>
    <cfRule type="expression" dxfId="7413" priority="8257">
      <formula>AND(DR22&lt;&gt;"自立",DS22="")</formula>
    </cfRule>
    <cfRule type="expression" dxfId="7412" priority="8258">
      <formula>AND(DR22="自立",DS22&lt;&gt;"")</formula>
    </cfRule>
  </conditionalFormatting>
  <conditionalFormatting sqref="DT22">
    <cfRule type="expression" dxfId="7411" priority="8076">
      <formula>FM22&lt;&gt;""</formula>
    </cfRule>
    <cfRule type="expression" dxfId="7410" priority="8255">
      <formula>DT22=""</formula>
    </cfRule>
  </conditionalFormatting>
  <conditionalFormatting sqref="DV22">
    <cfRule type="expression" dxfId="7409" priority="8074">
      <formula>FM22&lt;&gt;""</formula>
    </cfRule>
    <cfRule type="expression" dxfId="7408" priority="8254">
      <formula>DV22=""</formula>
    </cfRule>
  </conditionalFormatting>
  <conditionalFormatting sqref="EA22">
    <cfRule type="expression" dxfId="7407" priority="8072">
      <formula>FM22&lt;&gt;""</formula>
    </cfRule>
    <cfRule type="expression" dxfId="7406" priority="8204">
      <formula>AND(EB22&lt;&gt;"",EA22&lt;&gt;"その他")</formula>
    </cfRule>
    <cfRule type="expression" dxfId="7405" priority="8253">
      <formula>EA22=""</formula>
    </cfRule>
  </conditionalFormatting>
  <conditionalFormatting sqref="EB22">
    <cfRule type="expression" dxfId="7404" priority="8251">
      <formula>AND(EA22&lt;&gt;"その他",EB22&lt;&gt;"")</formula>
    </cfRule>
    <cfRule type="expression" dxfId="7403" priority="8252">
      <formula>AND(EA22="その他",EB22="")</formula>
    </cfRule>
  </conditionalFormatting>
  <conditionalFormatting sqref="EC22">
    <cfRule type="expression" dxfId="7402" priority="8071">
      <formula>FM22&lt;&gt;""</formula>
    </cfRule>
    <cfRule type="expression" dxfId="7401" priority="8250">
      <formula>AND(EC22:EI22="")</formula>
    </cfRule>
  </conditionalFormatting>
  <conditionalFormatting sqref="ED22">
    <cfRule type="expression" dxfId="7400" priority="8070">
      <formula>FM22&lt;&gt;""</formula>
    </cfRule>
    <cfRule type="expression" dxfId="7399" priority="8249">
      <formula>AND(EC22:EI22="")</formula>
    </cfRule>
  </conditionalFormatting>
  <conditionalFormatting sqref="EE22">
    <cfRule type="expression" dxfId="7398" priority="8069">
      <formula>FM22&lt;&gt;""</formula>
    </cfRule>
    <cfRule type="expression" dxfId="7397" priority="8248">
      <formula>AND(EC22:EI22="")</formula>
    </cfRule>
  </conditionalFormatting>
  <conditionalFormatting sqref="EF22">
    <cfRule type="expression" dxfId="7396" priority="8068">
      <formula>FM22&lt;&gt;""</formula>
    </cfRule>
    <cfRule type="expression" dxfId="7395" priority="8247">
      <formula>AND(EC22:EI22="")</formula>
    </cfRule>
  </conditionalFormatting>
  <conditionalFormatting sqref="EG22">
    <cfRule type="expression" dxfId="7394" priority="8067">
      <formula>FM22&lt;&gt;""</formula>
    </cfRule>
    <cfRule type="expression" dxfId="7393" priority="8246">
      <formula>AND(EC22:EI22="")</formula>
    </cfRule>
  </conditionalFormatting>
  <conditionalFormatting sqref="EH22">
    <cfRule type="expression" dxfId="7392" priority="8066">
      <formula>FM22&lt;&gt;""</formula>
    </cfRule>
    <cfRule type="expression" dxfId="7391" priority="8245">
      <formula>AND(EC22:EI22="")</formula>
    </cfRule>
  </conditionalFormatting>
  <conditionalFormatting sqref="EI22">
    <cfRule type="expression" dxfId="7390" priority="8065">
      <formula>FM22&lt;&gt;""</formula>
    </cfRule>
    <cfRule type="expression" dxfId="7389" priority="8244">
      <formula>AND(EC22:EI22="")</formula>
    </cfRule>
  </conditionalFormatting>
  <conditionalFormatting sqref="EL22">
    <cfRule type="expression" dxfId="7388" priority="8064">
      <formula>FM22&lt;&gt;""</formula>
    </cfRule>
    <cfRule type="expression" dxfId="7387" priority="8242">
      <formula>AND(EK22&lt;&gt;"",EL22&lt;&gt;"")</formula>
    </cfRule>
    <cfRule type="expression" dxfId="7386" priority="8243">
      <formula>AND(EK22="",EL22="")</formula>
    </cfRule>
  </conditionalFormatting>
  <conditionalFormatting sqref="EM22">
    <cfRule type="expression" dxfId="7385" priority="8063">
      <formula>FM22&lt;&gt;""</formula>
    </cfRule>
    <cfRule type="expression" dxfId="7384" priority="8240">
      <formula>AND(EK22&lt;&gt;"",EM22&lt;&gt;"")</formula>
    </cfRule>
    <cfRule type="expression" dxfId="7383" priority="8241">
      <formula>AND(EK22="",EM22="")</formula>
    </cfRule>
  </conditionalFormatting>
  <conditionalFormatting sqref="EN22">
    <cfRule type="expression" dxfId="7382" priority="8062">
      <formula>FM22&lt;&gt;""</formula>
    </cfRule>
    <cfRule type="expression" dxfId="7381" priority="8238">
      <formula>AND(EK22&lt;&gt;"",EN22&lt;&gt;"")</formula>
    </cfRule>
    <cfRule type="expression" dxfId="7380" priority="8239">
      <formula>AND(EK22="",EN22="")</formula>
    </cfRule>
  </conditionalFormatting>
  <conditionalFormatting sqref="EP22">
    <cfRule type="expression" dxfId="7379" priority="8232">
      <formula>AND(EK22&lt;&gt;"",EP22&lt;&gt;"")</formula>
    </cfRule>
    <cfRule type="expression" dxfId="7378" priority="8236">
      <formula>AND(EP22&lt;&gt;"",EO22="")</formula>
    </cfRule>
    <cfRule type="expression" dxfId="7377" priority="8237">
      <formula>AND(EO22&lt;&gt;"",EP22="")</formula>
    </cfRule>
  </conditionalFormatting>
  <conditionalFormatting sqref="EQ22">
    <cfRule type="expression" dxfId="7376" priority="8231">
      <formula>AND(EK22&lt;&gt;"",EQ22&lt;&gt;"")</formula>
    </cfRule>
    <cfRule type="expression" dxfId="7375" priority="8234">
      <formula>AND(EQ22&lt;&gt;"",EO22="")</formula>
    </cfRule>
    <cfRule type="expression" dxfId="7374" priority="8235">
      <formula>AND(EO22&lt;&gt;"",EQ22="")</formula>
    </cfRule>
  </conditionalFormatting>
  <conditionalFormatting sqref="EO22">
    <cfRule type="expression" dxfId="7373" priority="8233">
      <formula>AND(EK22&lt;&gt;"",EO22&lt;&gt;"")</formula>
    </cfRule>
  </conditionalFormatting>
  <conditionalFormatting sqref="ES22">
    <cfRule type="expression" dxfId="7372" priority="8061">
      <formula>FM22&lt;&gt;""</formula>
    </cfRule>
    <cfRule type="expression" dxfId="7371" priority="8229">
      <formula>AND(ER22&lt;&gt;"",ES22&lt;&gt;"")</formula>
    </cfRule>
    <cfRule type="expression" dxfId="7370" priority="8230">
      <formula>AND(ER22="",ES22="")</formula>
    </cfRule>
  </conditionalFormatting>
  <conditionalFormatting sqref="ET22">
    <cfRule type="expression" dxfId="7369" priority="8060">
      <formula>FM22&lt;&gt;""</formula>
    </cfRule>
    <cfRule type="expression" dxfId="7368" priority="8227">
      <formula>AND(ER22&lt;&gt;"",ET22&lt;&gt;"")</formula>
    </cfRule>
    <cfRule type="expression" dxfId="7367" priority="8228">
      <formula>AND(ER22="",ET22="")</formula>
    </cfRule>
  </conditionalFormatting>
  <conditionalFormatting sqref="EU22">
    <cfRule type="expression" dxfId="7366" priority="8059">
      <formula>FM22&lt;&gt;""</formula>
    </cfRule>
    <cfRule type="expression" dxfId="7365" priority="8225">
      <formula>AND(ER22&lt;&gt;"",EU22&lt;&gt;"")</formula>
    </cfRule>
    <cfRule type="expression" dxfId="7364" priority="8226">
      <formula>AND(ER22="",EU22="")</formula>
    </cfRule>
  </conditionalFormatting>
  <conditionalFormatting sqref="EW22">
    <cfRule type="expression" dxfId="7363" priority="8219">
      <formula>AND(ER22&lt;&gt;"",EW22&lt;&gt;"")</formula>
    </cfRule>
    <cfRule type="expression" dxfId="7362" priority="8223">
      <formula>AND(EW22&lt;&gt;"",EV22="")</formula>
    </cfRule>
    <cfRule type="expression" dxfId="7361" priority="8224">
      <formula>AND(EV22&lt;&gt;"",EW22="")</formula>
    </cfRule>
  </conditionalFormatting>
  <conditionalFormatting sqref="EX22">
    <cfRule type="expression" dxfId="7360" priority="8218">
      <formula>AND(ER22&lt;&gt;"",EX22&lt;&gt;"")</formula>
    </cfRule>
    <cfRule type="expression" dxfId="7359" priority="8221">
      <formula>AND(EX22&lt;&gt;"",EV22="")</formula>
    </cfRule>
    <cfRule type="expression" dxfId="7358" priority="8222">
      <formula>AND(EV22&lt;&gt;"",EX22="")</formula>
    </cfRule>
  </conditionalFormatting>
  <conditionalFormatting sqref="EV22">
    <cfRule type="expression" dxfId="7357" priority="8220">
      <formula>AND(ER22&lt;&gt;"",EV22&lt;&gt;"")</formula>
    </cfRule>
  </conditionalFormatting>
  <conditionalFormatting sqref="ER22">
    <cfRule type="expression" dxfId="7356" priority="8217">
      <formula>AND(ER22&lt;&gt;"",OR(ES22:EX22&lt;&gt;""))</formula>
    </cfRule>
  </conditionalFormatting>
  <conditionalFormatting sqref="EK22">
    <cfRule type="expression" dxfId="7355" priority="8216">
      <formula>AND(EK22&lt;&gt;"",OR(EL22:EQ22&lt;&gt;""))</formula>
    </cfRule>
  </conditionalFormatting>
  <conditionalFormatting sqref="EY22">
    <cfRule type="expression" dxfId="7354" priority="8058">
      <formula>FM22&lt;&gt;""</formula>
    </cfRule>
    <cfRule type="expression" dxfId="7353" priority="8215">
      <formula>AND(EY22:FD22="")</formula>
    </cfRule>
  </conditionalFormatting>
  <conditionalFormatting sqref="EZ22">
    <cfRule type="expression" dxfId="7352" priority="8057">
      <formula>FM22&lt;&gt;""</formula>
    </cfRule>
    <cfRule type="expression" dxfId="7351" priority="8214">
      <formula>AND(EY22:FD22="")</formula>
    </cfRule>
  </conditionalFormatting>
  <conditionalFormatting sqref="FA22">
    <cfRule type="expression" dxfId="7350" priority="8056">
      <formula>FM22&lt;&gt;""</formula>
    </cfRule>
    <cfRule type="expression" dxfId="7349" priority="8213">
      <formula>AND(EY22:FD22="")</formula>
    </cfRule>
  </conditionalFormatting>
  <conditionalFormatting sqref="FB22">
    <cfRule type="expression" dxfId="7348" priority="8055">
      <formula>FM22&lt;&gt;""</formula>
    </cfRule>
    <cfRule type="expression" dxfId="7347" priority="8212">
      <formula>AND(EY22:FD22="")</formula>
    </cfRule>
  </conditionalFormatting>
  <conditionalFormatting sqref="FD22">
    <cfRule type="expression" dxfId="7346" priority="8053">
      <formula>FM22&lt;&gt;""</formula>
    </cfRule>
    <cfRule type="expression" dxfId="7345" priority="8211">
      <formula>AND(EY22:FD22="")</formula>
    </cfRule>
  </conditionalFormatting>
  <conditionalFormatting sqref="FC22">
    <cfRule type="expression" dxfId="7344" priority="8054">
      <formula>FM22&lt;&gt;""</formula>
    </cfRule>
    <cfRule type="expression" dxfId="7343" priority="8210">
      <formula>AND(EY22:FD22="")</formula>
    </cfRule>
  </conditionalFormatting>
  <conditionalFormatting sqref="FE22">
    <cfRule type="expression" dxfId="7342" priority="8052">
      <formula>FM22&lt;&gt;""</formula>
    </cfRule>
    <cfRule type="expression" dxfId="7341" priority="8209">
      <formula>FE22=""</formula>
    </cfRule>
  </conditionalFormatting>
  <conditionalFormatting sqref="FF22">
    <cfRule type="expression" dxfId="7340" priority="8207">
      <formula>AND(FE22&lt;&gt;"2人以上の体制",FF22&lt;&gt;"")</formula>
    </cfRule>
    <cfRule type="expression" dxfId="7339" priority="8208">
      <formula>AND(FE22="2人以上の体制",FF22="")</formula>
    </cfRule>
  </conditionalFormatting>
  <conditionalFormatting sqref="FG22">
    <cfRule type="expression" dxfId="7338" priority="8051">
      <formula>FM22&lt;&gt;""</formula>
    </cfRule>
    <cfRule type="expression" dxfId="7337" priority="8206">
      <formula>FG22=""</formula>
    </cfRule>
  </conditionalFormatting>
  <conditionalFormatting sqref="FH22">
    <cfRule type="expression" dxfId="7336" priority="8050">
      <formula>FM22&lt;&gt;""</formula>
    </cfRule>
    <cfRule type="expression" dxfId="7335" priority="8205">
      <formula>FH22=""</formula>
    </cfRule>
  </conditionalFormatting>
  <conditionalFormatting sqref="BO22">
    <cfRule type="expression" dxfId="7334" priority="8124">
      <formula>FM22&lt;&gt;""</formula>
    </cfRule>
    <cfRule type="expression" dxfId="7333" priority="8203">
      <formula>BO22=""</formula>
    </cfRule>
  </conditionalFormatting>
  <conditionalFormatting sqref="BP22">
    <cfRule type="expression" dxfId="7332" priority="8123">
      <formula>FM22&lt;&gt;""</formula>
    </cfRule>
    <cfRule type="expression" dxfId="7331" priority="8202">
      <formula>BP22=""</formula>
    </cfRule>
  </conditionalFormatting>
  <conditionalFormatting sqref="BQ22">
    <cfRule type="expression" dxfId="7330" priority="8122">
      <formula>FM22&lt;&gt;""</formula>
    </cfRule>
    <cfRule type="expression" dxfId="7329" priority="8201">
      <formula>BQ22=""</formula>
    </cfRule>
  </conditionalFormatting>
  <conditionalFormatting sqref="BR22">
    <cfRule type="expression" dxfId="7328" priority="8121">
      <formula>FM22&lt;&gt;""</formula>
    </cfRule>
    <cfRule type="expression" dxfId="7327" priority="8190">
      <formula>AND(BR22:BS22="")</formula>
    </cfRule>
  </conditionalFormatting>
  <conditionalFormatting sqref="BS22">
    <cfRule type="expression" dxfId="7326" priority="8120">
      <formula>FM22&lt;&gt;""</formula>
    </cfRule>
    <cfRule type="expression" dxfId="7325" priority="8200">
      <formula>AND(BR22:BS22="")</formula>
    </cfRule>
  </conditionalFormatting>
  <conditionalFormatting sqref="BU22">
    <cfRule type="expression" dxfId="7324" priority="8195">
      <formula>AND(BT22="",BU22&lt;&gt;"")</formula>
    </cfRule>
    <cfRule type="expression" dxfId="7323" priority="8199">
      <formula>AND(BT22&lt;&gt;"",BU22="")</formula>
    </cfRule>
  </conditionalFormatting>
  <conditionalFormatting sqref="BV22">
    <cfRule type="expression" dxfId="7322" priority="8194">
      <formula>AND(BT22="",BV22&lt;&gt;"")</formula>
    </cfRule>
    <cfRule type="expression" dxfId="7321" priority="8198">
      <formula>AND(BT22&lt;&gt;"",BV22="")</formula>
    </cfRule>
  </conditionalFormatting>
  <conditionalFormatting sqref="BW22">
    <cfRule type="expression" dxfId="7320" priority="8193">
      <formula>AND(BT22="",BW22&lt;&gt;"")</formula>
    </cfRule>
    <cfRule type="expression" dxfId="7319" priority="8197">
      <formula>AND(BT22&lt;&gt;"",AND(BW22:BX22=""))</formula>
    </cfRule>
  </conditionalFormatting>
  <conditionalFormatting sqref="BX22">
    <cfRule type="expression" dxfId="7318" priority="8192">
      <formula>AND(BT22="",BX22&lt;&gt;"")</formula>
    </cfRule>
    <cfRule type="expression" dxfId="7317" priority="8196">
      <formula>AND(BT22&lt;&gt;"",AND(BW22:BX22=""))</formula>
    </cfRule>
  </conditionalFormatting>
  <conditionalFormatting sqref="BT22">
    <cfRule type="expression" dxfId="7316" priority="8191">
      <formula>AND(BT22="",OR(BU22:BX22&lt;&gt;""))</formula>
    </cfRule>
  </conditionalFormatting>
  <conditionalFormatting sqref="BY22">
    <cfRule type="expression" dxfId="7315" priority="8119">
      <formula>FM22&lt;&gt;""</formula>
    </cfRule>
    <cfRule type="expression" dxfId="7314" priority="8189">
      <formula>BY22=""</formula>
    </cfRule>
  </conditionalFormatting>
  <conditionalFormatting sqref="BZ22">
    <cfRule type="expression" dxfId="7313" priority="8118">
      <formula>FM22&lt;&gt;""</formula>
    </cfRule>
    <cfRule type="expression" dxfId="7312" priority="8188">
      <formula>BZ22=""</formula>
    </cfRule>
  </conditionalFormatting>
  <conditionalFormatting sqref="CC22">
    <cfRule type="expression" dxfId="7311" priority="8117">
      <formula>FM22&lt;&gt;""</formula>
    </cfRule>
    <cfRule type="expression" dxfId="7310" priority="8187">
      <formula>CC22=""</formula>
    </cfRule>
  </conditionalFormatting>
  <conditionalFormatting sqref="CD22">
    <cfRule type="expression" dxfId="7309" priority="8116">
      <formula>FM22&lt;&gt;""</formula>
    </cfRule>
    <cfRule type="expression" dxfId="7308" priority="8186">
      <formula>CD22=""</formula>
    </cfRule>
  </conditionalFormatting>
  <conditionalFormatting sqref="CE22">
    <cfRule type="expression" dxfId="7307" priority="8115">
      <formula>FM22&lt;&gt;""</formula>
    </cfRule>
    <cfRule type="expression" dxfId="7306" priority="8185">
      <formula>CE22=""</formula>
    </cfRule>
  </conditionalFormatting>
  <conditionalFormatting sqref="FK22">
    <cfRule type="expression" dxfId="7305" priority="8184">
      <formula>FK22=""</formula>
    </cfRule>
  </conditionalFormatting>
  <conditionalFormatting sqref="H22">
    <cfRule type="expression" dxfId="7304" priority="8165">
      <formula>FM22&lt;&gt;""</formula>
    </cfRule>
    <cfRule type="expression" dxfId="7303" priority="8181">
      <formula>H22=""</formula>
    </cfRule>
  </conditionalFormatting>
  <conditionalFormatting sqref="B22">
    <cfRule type="expression" dxfId="7302" priority="8049">
      <formula>FM22&lt;&gt;""</formula>
    </cfRule>
    <cfRule type="expression" dxfId="7301" priority="8180">
      <formula>B22=""</formula>
    </cfRule>
  </conditionalFormatting>
  <conditionalFormatting sqref="CF22">
    <cfRule type="expression" dxfId="7300" priority="8114">
      <formula>FM22&lt;&gt;""</formula>
    </cfRule>
    <cfRule type="expression" dxfId="7299" priority="8179">
      <formula>CF22=""</formula>
    </cfRule>
  </conditionalFormatting>
  <conditionalFormatting sqref="EJ22">
    <cfRule type="expression" dxfId="7298" priority="8178">
      <formula>AND(OR(EC22:EH22&lt;&gt;""),EJ22="")</formula>
    </cfRule>
  </conditionalFormatting>
  <conditionalFormatting sqref="BE22">
    <cfRule type="expression" dxfId="7297" priority="8125">
      <formula>FM22&lt;&gt;""</formula>
    </cfRule>
    <cfRule type="expression" dxfId="7296" priority="8177">
      <formula>BE22=""</formula>
    </cfRule>
  </conditionalFormatting>
  <conditionalFormatting sqref="BF22">
    <cfRule type="expression" dxfId="7295" priority="8176">
      <formula>AND(BE22="同居",AND(BF22="",BG22=""))</formula>
    </cfRule>
  </conditionalFormatting>
  <conditionalFormatting sqref="CB22">
    <cfRule type="expression" dxfId="7294" priority="8175">
      <formula>AND(CA22&lt;&gt;"",CB22="")</formula>
    </cfRule>
  </conditionalFormatting>
  <conditionalFormatting sqref="CA22">
    <cfRule type="expression" dxfId="7293" priority="8174">
      <formula>AND(CA22="",CB22&lt;&gt;"")</formula>
    </cfRule>
  </conditionalFormatting>
  <conditionalFormatting sqref="DU22">
    <cfRule type="expression" dxfId="7292" priority="8075">
      <formula>FM22&lt;&gt;""</formula>
    </cfRule>
    <cfRule type="expression" dxfId="7291" priority="8171">
      <formula>AND(DU22&lt;&gt;"",DT22="")</formula>
    </cfRule>
    <cfRule type="expression" dxfId="7290" priority="8172">
      <formula>AND(DT22&lt;&gt;"自立",DU22="")</formula>
    </cfRule>
    <cfRule type="expression" dxfId="7289" priority="8173">
      <formula>AND(DT22="自立",DU22&lt;&gt;"")</formula>
    </cfRule>
  </conditionalFormatting>
  <conditionalFormatting sqref="DW22">
    <cfRule type="expression" dxfId="7288" priority="8073">
      <formula>FM22&lt;&gt;""</formula>
    </cfRule>
    <cfRule type="expression" dxfId="7287" priority="8168">
      <formula>AND(DW22&lt;&gt;"",DV22="")</formula>
    </cfRule>
    <cfRule type="expression" dxfId="7286" priority="8169">
      <formula>AND(DV22="自立",DW22&lt;&gt;"")</formula>
    </cfRule>
    <cfRule type="expression" dxfId="7285" priority="8170">
      <formula>AND(DV22&lt;&gt;"自立",DW22="")</formula>
    </cfRule>
  </conditionalFormatting>
  <conditionalFormatting sqref="I22:J22">
    <cfRule type="expression" dxfId="7284" priority="8167">
      <formula>I22=""</formula>
    </cfRule>
  </conditionalFormatting>
  <conditionalFormatting sqref="P22">
    <cfRule type="expression" dxfId="7283" priority="8161">
      <formula>FM22&lt;&gt;""</formula>
    </cfRule>
    <cfRule type="expression" dxfId="7282" priority="8166">
      <formula>P22=""</formula>
    </cfRule>
  </conditionalFormatting>
  <conditionalFormatting sqref="FN22">
    <cfRule type="expression" dxfId="7281" priority="8044">
      <formula>AND(FN22="",AND(Q22:FJ22=""))</formula>
    </cfRule>
    <cfRule type="expression" dxfId="7280" priority="8045">
      <formula>AND(FN22&lt;&gt;"",OR(Q22:FJ22&lt;&gt;""))</formula>
    </cfRule>
  </conditionalFormatting>
  <conditionalFormatting sqref="FM22">
    <cfRule type="expression" dxfId="7279" priority="8046">
      <formula>AND(FM22="",AND(Q22:FJ22=""))</formula>
    </cfRule>
    <cfRule type="expression" dxfId="7278" priority="8048">
      <formula>AND(FM22&lt;&gt;"",OR(Q22:FJ22&lt;&gt;""))</formula>
    </cfRule>
  </conditionalFormatting>
  <conditionalFormatting sqref="FL22">
    <cfRule type="expression" dxfId="7277" priority="8047">
      <formula>FL22=""</formula>
    </cfRule>
  </conditionalFormatting>
  <conditionalFormatting sqref="C23">
    <cfRule type="expression" dxfId="7276" priority="8043">
      <formula>C23=""</formula>
    </cfRule>
  </conditionalFormatting>
  <conditionalFormatting sqref="D23">
    <cfRule type="expression" dxfId="7275" priority="8042">
      <formula>D23=""</formula>
    </cfRule>
  </conditionalFormatting>
  <conditionalFormatting sqref="E23">
    <cfRule type="expression" dxfId="7274" priority="8041">
      <formula>E23=""</formula>
    </cfRule>
  </conditionalFormatting>
  <conditionalFormatting sqref="G23">
    <cfRule type="expression" dxfId="7273" priority="8040">
      <formula>G23=""</formula>
    </cfRule>
  </conditionalFormatting>
  <conditionalFormatting sqref="K23">
    <cfRule type="expression" dxfId="7272" priority="7781">
      <formula>FM23&lt;&gt;""</formula>
    </cfRule>
    <cfRule type="expression" dxfId="7271" priority="8039">
      <formula>AND(K23="",L23="")</formula>
    </cfRule>
  </conditionalFormatting>
  <conditionalFormatting sqref="L23">
    <cfRule type="expression" dxfId="7270" priority="7780">
      <formula>FM23&lt;&gt;""</formula>
    </cfRule>
    <cfRule type="expression" dxfId="7269" priority="8038">
      <formula>AND(K23="",L23="")</formula>
    </cfRule>
  </conditionalFormatting>
  <conditionalFormatting sqref="O23">
    <cfRule type="expression" dxfId="7268" priority="7779">
      <formula>FM23&lt;&gt;""</formula>
    </cfRule>
    <cfRule type="expression" dxfId="7267" priority="8037">
      <formula>O23=""</formula>
    </cfRule>
  </conditionalFormatting>
  <conditionalFormatting sqref="Q23">
    <cfRule type="expression" dxfId="7266" priority="7777">
      <formula>FM23&lt;&gt;""</formula>
    </cfRule>
    <cfRule type="expression" dxfId="7265" priority="8035">
      <formula>AND(Q23&lt;&gt;"",OR(R23:AD23&lt;&gt;""))</formula>
    </cfRule>
    <cfRule type="expression" dxfId="7264" priority="8036">
      <formula>AND(Q23="",AND(R23:AD23=""))</formula>
    </cfRule>
  </conditionalFormatting>
  <conditionalFormatting sqref="R23">
    <cfRule type="expression" dxfId="7263" priority="7776">
      <formula>FM23&lt;&gt;""</formula>
    </cfRule>
    <cfRule type="expression" dxfId="7262" priority="8033">
      <formula>AND(Q23&lt;&gt;"",OR(R23:AD23&lt;&gt;""))</formula>
    </cfRule>
    <cfRule type="expression" dxfId="7261" priority="8034">
      <formula>AND(Q23="",AND(R23:AD23=""))</formula>
    </cfRule>
  </conditionalFormatting>
  <conditionalFormatting sqref="S23">
    <cfRule type="expression" dxfId="7260" priority="7775">
      <formula>FM23&lt;&gt;""</formula>
    </cfRule>
    <cfRule type="expression" dxfId="7259" priority="8031">
      <formula>AND(Q23&lt;&gt;"",OR(R23:AD23&lt;&gt;""))</formula>
    </cfRule>
    <cfRule type="expression" dxfId="7258" priority="8032">
      <formula>AND(Q23="",AND(R23:AD23=""))</formula>
    </cfRule>
  </conditionalFormatting>
  <conditionalFormatting sqref="T23">
    <cfRule type="expression" dxfId="7257" priority="7774">
      <formula>FM23&lt;&gt;""</formula>
    </cfRule>
    <cfRule type="expression" dxfId="7256" priority="8019">
      <formula>AND(Q23&lt;&gt;"",OR(R23:AD23&lt;&gt;""))</formula>
    </cfRule>
    <cfRule type="expression" dxfId="7255" priority="8030">
      <formula>AND(Q23="",AND(R23:AD23=""))</formula>
    </cfRule>
  </conditionalFormatting>
  <conditionalFormatting sqref="U23">
    <cfRule type="expression" dxfId="7254" priority="7773">
      <formula>FM23&lt;&gt;""</formula>
    </cfRule>
    <cfRule type="expression" dxfId="7253" priority="8018">
      <formula>AND(Q23&lt;&gt;"",OR(R23:AD23&lt;&gt;""))</formula>
    </cfRule>
    <cfRule type="expression" dxfId="7252" priority="8029">
      <formula>AND(Q23="",AND(R23:AD23=""))</formula>
    </cfRule>
  </conditionalFormatting>
  <conditionalFormatting sqref="V23">
    <cfRule type="expression" dxfId="7251" priority="7772">
      <formula>FM23&lt;&gt;""</formula>
    </cfRule>
    <cfRule type="expression" dxfId="7250" priority="8017">
      <formula>AND(Q23&lt;&gt;"",OR(R23:AD23&lt;&gt;""))</formula>
    </cfRule>
    <cfRule type="expression" dxfId="7249" priority="8028">
      <formula>AND(Q23="",AND(R23:AD23=""))</formula>
    </cfRule>
  </conditionalFormatting>
  <conditionalFormatting sqref="W23">
    <cfRule type="expression" dxfId="7248" priority="7771">
      <formula>FM23&lt;&gt;""</formula>
    </cfRule>
    <cfRule type="expression" dxfId="7247" priority="8016">
      <formula>AND(Q23&lt;&gt;"",OR(R23:AD23&lt;&gt;""))</formula>
    </cfRule>
    <cfRule type="expression" dxfId="7246" priority="8027">
      <formula>AND(Q23="",AND(R23:AD23=""))</formula>
    </cfRule>
  </conditionalFormatting>
  <conditionalFormatting sqref="X23">
    <cfRule type="expression" dxfId="7245" priority="7770">
      <formula>FM23&lt;&gt;""</formula>
    </cfRule>
    <cfRule type="expression" dxfId="7244" priority="8015">
      <formula>AND(Q23&lt;&gt;"",OR(R23:AD23&lt;&gt;""))</formula>
    </cfRule>
    <cfRule type="expression" dxfId="7243" priority="8026">
      <formula>AND(Q23="",AND(R23:AD23=""))</formula>
    </cfRule>
  </conditionalFormatting>
  <conditionalFormatting sqref="Y23">
    <cfRule type="expression" dxfId="7242" priority="7769">
      <formula>FM23&lt;&gt;""</formula>
    </cfRule>
    <cfRule type="expression" dxfId="7241" priority="8014">
      <formula>AND(Q23&lt;&gt;"",OR(R23:AD23&lt;&gt;""))</formula>
    </cfRule>
    <cfRule type="expression" dxfId="7240" priority="8025">
      <formula>AND(Q23="",AND(R23:AD23=""))</formula>
    </cfRule>
  </conditionalFormatting>
  <conditionalFormatting sqref="Z23">
    <cfRule type="expression" dxfId="7239" priority="7768">
      <formula>FM23&lt;&gt;""</formula>
    </cfRule>
    <cfRule type="expression" dxfId="7238" priority="8013">
      <formula>AND(Q23&lt;&gt;"",OR(R23:AD23&lt;&gt;""))</formula>
    </cfRule>
    <cfRule type="expression" dxfId="7237" priority="8024">
      <formula>AND(Q23="",AND(R23:AD23=""))</formula>
    </cfRule>
  </conditionalFormatting>
  <conditionalFormatting sqref="AA23">
    <cfRule type="expression" dxfId="7236" priority="7767">
      <formula>FM23&lt;&gt;""</formula>
    </cfRule>
    <cfRule type="expression" dxfId="7235" priority="8012">
      <formula>AND(Q23&lt;&gt;"",OR(R23:AD23&lt;&gt;""))</formula>
    </cfRule>
    <cfRule type="expression" dxfId="7234" priority="8023">
      <formula>AND(Q23="",AND(R23:AD23=""))</formula>
    </cfRule>
  </conditionalFormatting>
  <conditionalFormatting sqref="AB23">
    <cfRule type="expression" dxfId="7233" priority="7766">
      <formula>FM23&lt;&gt;""</formula>
    </cfRule>
    <cfRule type="expression" dxfId="7232" priority="8011">
      <formula>AND(Q23&lt;&gt;"",OR(R23:AD23&lt;&gt;""))</formula>
    </cfRule>
    <cfRule type="expression" dxfId="7231" priority="8022">
      <formula>AND(Q23="",AND(R23:AD23=""))</formula>
    </cfRule>
  </conditionalFormatting>
  <conditionalFormatting sqref="AC23">
    <cfRule type="expression" dxfId="7230" priority="7765">
      <formula>FM23&lt;&gt;""</formula>
    </cfRule>
    <cfRule type="expression" dxfId="7229" priority="8010">
      <formula>AND(Q23&lt;&gt;"",OR(R23:AD23&lt;&gt;""))</formula>
    </cfRule>
    <cfRule type="expression" dxfId="7228" priority="8021">
      <formula>AND(Q23="",AND(R23:AD23=""))</formula>
    </cfRule>
  </conditionalFormatting>
  <conditionalFormatting sqref="AD23">
    <cfRule type="expression" dxfId="7227" priority="7764">
      <formula>FM23&lt;&gt;""</formula>
    </cfRule>
    <cfRule type="expression" dxfId="7226" priority="8009">
      <formula>AND(Q23&lt;&gt;"",OR(R23:AD23&lt;&gt;""))</formula>
    </cfRule>
    <cfRule type="expression" dxfId="7225" priority="8020">
      <formula>AND(Q23="",AND(R23:AD23=""))</formula>
    </cfRule>
  </conditionalFormatting>
  <conditionalFormatting sqref="AE23">
    <cfRule type="expression" dxfId="7224" priority="7763">
      <formula>FM23&lt;&gt;""</formula>
    </cfRule>
    <cfRule type="expression" dxfId="7223" priority="8006">
      <formula>AND(AE23="無",OR(AF23:AI23&lt;&gt;""))</formula>
    </cfRule>
    <cfRule type="expression" dxfId="7222" priority="8007">
      <formula>AND(AE23="有",AND(AF23:AI23=""))</formula>
    </cfRule>
    <cfRule type="expression" dxfId="7221" priority="8008">
      <formula>AE23=""</formula>
    </cfRule>
  </conditionalFormatting>
  <conditionalFormatting sqref="AF23">
    <cfRule type="expression" dxfId="7220" priority="8001">
      <formula>AND(AE23="無",OR(AF23:AI23&lt;&gt;""))</formula>
    </cfRule>
    <cfRule type="expression" dxfId="7219" priority="8005">
      <formula>AND(AE23="有",AND(AF23:AI23=""))</formula>
    </cfRule>
  </conditionalFormatting>
  <conditionalFormatting sqref="AG23">
    <cfRule type="expression" dxfId="7218" priority="8000">
      <formula>AND(AE23="無",OR(AF23:AI23&lt;&gt;""))</formula>
    </cfRule>
    <cfRule type="expression" dxfId="7217" priority="8004">
      <formula>AND(AE23="有",AND(AF23:AI23=""))</formula>
    </cfRule>
  </conditionalFormatting>
  <conditionalFormatting sqref="AH23">
    <cfRule type="expression" dxfId="7216" priority="7999">
      <formula>AND(AE23="無",OR(AF23:AI23&lt;&gt;""))</formula>
    </cfRule>
    <cfRule type="expression" dxfId="7215" priority="8003">
      <formula>AND(AE23="有",AND(AF23:AI23=""))</formula>
    </cfRule>
  </conditionalFormatting>
  <conditionalFormatting sqref="AI23">
    <cfRule type="expression" dxfId="7214" priority="7998">
      <formula>AND(AE23="無",OR(AF23:AI23&lt;&gt;""))</formula>
    </cfRule>
    <cfRule type="expression" dxfId="7213" priority="8002">
      <formula>AND(AE23="有",AND(AF23:AI23=""))</formula>
    </cfRule>
  </conditionalFormatting>
  <conditionalFormatting sqref="AJ23">
    <cfRule type="expression" dxfId="7212" priority="7762">
      <formula>FM23&lt;&gt;""</formula>
    </cfRule>
    <cfRule type="expression" dxfId="7211" priority="7997">
      <formula>AJ23=""</formula>
    </cfRule>
  </conditionalFormatting>
  <conditionalFormatting sqref="AK23">
    <cfRule type="expression" dxfId="7210" priority="7761">
      <formula>FM23&lt;&gt;""</formula>
    </cfRule>
    <cfRule type="expression" dxfId="7209" priority="7996">
      <formula>AK23=""</formula>
    </cfRule>
  </conditionalFormatting>
  <conditionalFormatting sqref="AL23">
    <cfRule type="expression" dxfId="7208" priority="7760">
      <formula>FM23&lt;&gt;""</formula>
    </cfRule>
    <cfRule type="expression" dxfId="7207" priority="7995">
      <formula>AL23=""</formula>
    </cfRule>
  </conditionalFormatting>
  <conditionalFormatting sqref="AM23">
    <cfRule type="expression" dxfId="7206" priority="7759">
      <formula>FM23&lt;&gt;""</formula>
    </cfRule>
    <cfRule type="expression" dxfId="7205" priority="7994">
      <formula>AM23=""</formula>
    </cfRule>
  </conditionalFormatting>
  <conditionalFormatting sqref="AN23">
    <cfRule type="expression" dxfId="7204" priority="7758">
      <formula>FM23&lt;&gt;""</formula>
    </cfRule>
    <cfRule type="expression" dxfId="7203" priority="7989">
      <formula>AND(AN23="なし",AO23&lt;&gt;"")</formula>
    </cfRule>
    <cfRule type="expression" dxfId="7202" priority="7990">
      <formula>AND(AN23="あり",AO23="")</formula>
    </cfRule>
    <cfRule type="expression" dxfId="7201" priority="7993">
      <formula>AN23=""</formula>
    </cfRule>
  </conditionalFormatting>
  <conditionalFormatting sqref="AO23">
    <cfRule type="expression" dxfId="7200" priority="7991">
      <formula>AND(AN23="なし",AO23&lt;&gt;"")</formula>
    </cfRule>
    <cfRule type="expression" dxfId="7199" priority="7992">
      <formula>AND(AN23="あり",AO23="")</formula>
    </cfRule>
  </conditionalFormatting>
  <conditionalFormatting sqref="AP23">
    <cfRule type="expression" dxfId="7198" priority="7757">
      <formula>FM23&lt;&gt;""</formula>
    </cfRule>
    <cfRule type="expression" dxfId="7197" priority="7987">
      <formula>AND(AP23&lt;&gt;"",OR(AQ23:BD23&lt;&gt;""))</formula>
    </cfRule>
    <cfRule type="expression" dxfId="7196" priority="7988">
      <formula>AND(AP23="",AND(AQ23:BD23=""))</formula>
    </cfRule>
  </conditionalFormatting>
  <conditionalFormatting sqref="AQ23">
    <cfRule type="expression" dxfId="7195" priority="7756">
      <formula>FM23&lt;&gt;""</formula>
    </cfRule>
    <cfRule type="expression" dxfId="7194" priority="7985">
      <formula>AND(AP23&lt;&gt;"",OR(AQ23:BD23&lt;&gt;""))</formula>
    </cfRule>
    <cfRule type="expression" dxfId="7193" priority="7986">
      <formula>AND(AP23="",AND(AQ23:BD23=""))</formula>
    </cfRule>
  </conditionalFormatting>
  <conditionalFormatting sqref="AR23">
    <cfRule type="expression" dxfId="7192" priority="7755">
      <formula>FM23&lt;&gt;""</formula>
    </cfRule>
    <cfRule type="expression" dxfId="7191" priority="7983">
      <formula>AND(AP23&lt;&gt;"",OR(AQ23:BD23&lt;&gt;""))</formula>
    </cfRule>
    <cfRule type="expression" dxfId="7190" priority="7984">
      <formula>AND(AP23="",AND(AQ23:BD23=""))</formula>
    </cfRule>
  </conditionalFormatting>
  <conditionalFormatting sqref="AS23">
    <cfRule type="expression" dxfId="7189" priority="7754">
      <formula>FM23&lt;&gt;""</formula>
    </cfRule>
    <cfRule type="expression" dxfId="7188" priority="7981">
      <formula>AND(AP23&lt;&gt;"",OR(AQ23:BD23&lt;&gt;""))</formula>
    </cfRule>
    <cfRule type="expression" dxfId="7187" priority="7982">
      <formula>AND(AP23="",AND(AQ23:BD23=""))</formula>
    </cfRule>
  </conditionalFormatting>
  <conditionalFormatting sqref="AT23">
    <cfRule type="expression" dxfId="7186" priority="7753">
      <formula>FM23&lt;&gt;""</formula>
    </cfRule>
    <cfRule type="expression" dxfId="7185" priority="7979">
      <formula>AND(AP23&lt;&gt;"",OR(AQ23:BD23&lt;&gt;""))</formula>
    </cfRule>
    <cfRule type="expression" dxfId="7184" priority="7980">
      <formula>AND(AP23="",AND(AQ23:BD23=""))</formula>
    </cfRule>
  </conditionalFormatting>
  <conditionalFormatting sqref="AU23">
    <cfRule type="expression" dxfId="7183" priority="7752">
      <formula>FM23&lt;&gt;""</formula>
    </cfRule>
    <cfRule type="expression" dxfId="7182" priority="7977">
      <formula>AND(AP23&lt;&gt;"",OR(AQ23:BD23&lt;&gt;""))</formula>
    </cfRule>
    <cfRule type="expression" dxfId="7181" priority="7978">
      <formula>AND(AP23="",AND(AQ23:BD23=""))</formula>
    </cfRule>
  </conditionalFormatting>
  <conditionalFormatting sqref="AV23">
    <cfRule type="expression" dxfId="7180" priority="7751">
      <formula>FM23&lt;&gt;""</formula>
    </cfRule>
    <cfRule type="expression" dxfId="7179" priority="7975">
      <formula>AND(AP23&lt;&gt;"",OR(AQ23:BD23&lt;&gt;""))</formula>
    </cfRule>
    <cfRule type="expression" dxfId="7178" priority="7976">
      <formula>AND(AP23="",AND(AQ23:BD23=""))</formula>
    </cfRule>
  </conditionalFormatting>
  <conditionalFormatting sqref="AW23">
    <cfRule type="expression" dxfId="7177" priority="7750">
      <formula>FM23&lt;&gt;""</formula>
    </cfRule>
    <cfRule type="expression" dxfId="7176" priority="7973">
      <formula>AND(AP23&lt;&gt;"",OR(AQ23:BD23&lt;&gt;""))</formula>
    </cfRule>
    <cfRule type="expression" dxfId="7175" priority="7974">
      <formula>AND(AP23="",AND(AQ23:BD23=""))</formula>
    </cfRule>
  </conditionalFormatting>
  <conditionalFormatting sqref="AX23">
    <cfRule type="expression" dxfId="7174" priority="7749">
      <formula>FM23&lt;&gt;""</formula>
    </cfRule>
    <cfRule type="expression" dxfId="7173" priority="7971">
      <formula>AND(AP23&lt;&gt;"",OR(AQ23:BD23&lt;&gt;""))</formula>
    </cfRule>
    <cfRule type="expression" dxfId="7172" priority="7972">
      <formula>AND(AP23="",AND(AQ23:BD23=""))</formula>
    </cfRule>
  </conditionalFormatting>
  <conditionalFormatting sqref="AY23">
    <cfRule type="expression" dxfId="7171" priority="7748">
      <formula>FM23&lt;&gt;""</formula>
    </cfRule>
    <cfRule type="expression" dxfId="7170" priority="7969">
      <formula>AND(AP23&lt;&gt;"",OR(AQ23:BD23&lt;&gt;""))</formula>
    </cfRule>
    <cfRule type="expression" dxfId="7169" priority="7970">
      <formula>AND(AP23="",AND(AQ23:BD23=""))</formula>
    </cfRule>
  </conditionalFormatting>
  <conditionalFormatting sqref="AZ23">
    <cfRule type="expression" dxfId="7168" priority="7747">
      <formula>FM23&lt;&gt;""</formula>
    </cfRule>
    <cfRule type="expression" dxfId="7167" priority="7967">
      <formula>AND(AP23&lt;&gt;"",OR(AQ23:BD23&lt;&gt;""))</formula>
    </cfRule>
    <cfRule type="expression" dxfId="7166" priority="7968">
      <formula>AND(AP23="",AND(AQ23:BD23=""))</formula>
    </cfRule>
  </conditionalFormatting>
  <conditionalFormatting sqref="BA23">
    <cfRule type="expression" dxfId="7165" priority="7746">
      <formula>FM23&lt;&gt;""</formula>
    </cfRule>
    <cfRule type="expression" dxfId="7164" priority="7965">
      <formula>AND(AP23&lt;&gt;"",OR(AQ23:BD23&lt;&gt;""))</formula>
    </cfRule>
    <cfRule type="expression" dxfId="7163" priority="7966">
      <formula>AND(AP23="",AND(AQ23:BD23=""))</formula>
    </cfRule>
  </conditionalFormatting>
  <conditionalFormatting sqref="BB23">
    <cfRule type="expression" dxfId="7162" priority="7745">
      <formula>FM23&lt;&gt;""</formula>
    </cfRule>
    <cfRule type="expression" dxfId="7161" priority="7963">
      <formula>AND(AP23&lt;&gt;"",OR(AQ23:BD23&lt;&gt;""))</formula>
    </cfRule>
    <cfRule type="expression" dxfId="7160" priority="7964">
      <formula>AND(AP23="",AND(AQ23:BD23=""))</formula>
    </cfRule>
  </conditionalFormatting>
  <conditionalFormatting sqref="BC23">
    <cfRule type="expression" dxfId="7159" priority="7744">
      <formula>FM23&lt;&gt;""</formula>
    </cfRule>
    <cfRule type="expression" dxfId="7158" priority="7961">
      <formula>AND(AP23&lt;&gt;"",OR(AQ23:BD23&lt;&gt;""))</formula>
    </cfRule>
    <cfRule type="expression" dxfId="7157" priority="7962">
      <formula>AND(AP23="",AND(AQ23:BD23=""))</formula>
    </cfRule>
  </conditionalFormatting>
  <conditionalFormatting sqref="BD23">
    <cfRule type="expression" dxfId="7156" priority="7743">
      <formula>FM23&lt;&gt;""</formula>
    </cfRule>
    <cfRule type="expression" dxfId="7155" priority="7959">
      <formula>AND(AP23&lt;&gt;"",OR(AQ23:BD23&lt;&gt;""))</formula>
    </cfRule>
    <cfRule type="expression" dxfId="7154" priority="7960">
      <formula>AND(AP23="",AND(AQ23:BD23=""))</formula>
    </cfRule>
  </conditionalFormatting>
  <conditionalFormatting sqref="BG23">
    <cfRule type="expression" dxfId="7153" priority="7800">
      <formula>AND(BE23="独居",BG23&gt;=1)</formula>
    </cfRule>
    <cfRule type="expression" dxfId="7152" priority="7957">
      <formula>AND(BE23="同居",AND(BN23="",BG23&lt;&gt;COUNTA(BI23:BM23)))</formula>
    </cfRule>
    <cfRule type="expression" dxfId="7151" priority="7958">
      <formula>AND(BE23="同居",OR(BG23="",BG23=0))</formula>
    </cfRule>
  </conditionalFormatting>
  <conditionalFormatting sqref="BH23">
    <cfRule type="expression" dxfId="7150" priority="7955">
      <formula>AND(BE23="独居",BH23&gt;=1)</formula>
    </cfRule>
    <cfRule type="expression" dxfId="7149" priority="7956">
      <formula>AND(BE23="同居",OR(BH23="",BH23&gt;BG23))</formula>
    </cfRule>
  </conditionalFormatting>
  <conditionalFormatting sqref="BI23">
    <cfRule type="expression" dxfId="7148" priority="7948">
      <formula>AND(BE23="独居",OR(BI23:BN23&lt;&gt;""))</formula>
    </cfRule>
    <cfRule type="expression" dxfId="7147" priority="7954">
      <formula>AND(BE23="同居",AND(BN23="",BG23&lt;&gt;COUNTA(BI23:BM23)))</formula>
    </cfRule>
  </conditionalFormatting>
  <conditionalFormatting sqref="BJ23">
    <cfRule type="expression" dxfId="7146" priority="7947">
      <formula>AND(BE23="独居",OR(BI23:BN23&lt;&gt;""))</formula>
    </cfRule>
    <cfRule type="expression" dxfId="7145" priority="7953">
      <formula>AND(BE23="同居",AND(BN23="",BG23&lt;&gt;COUNTA(BI23:BM23)))</formula>
    </cfRule>
  </conditionalFormatting>
  <conditionalFormatting sqref="BK23">
    <cfRule type="expression" dxfId="7144" priority="7946">
      <formula>AND(BE23="独居",OR(BI23:BN23&lt;&gt;""))</formula>
    </cfRule>
    <cfRule type="expression" dxfId="7143" priority="7952">
      <formula>AND(BE23="同居",AND(BN23="",BG23&lt;&gt;COUNTA(BI23:BM23)))</formula>
    </cfRule>
  </conditionalFormatting>
  <conditionalFormatting sqref="BL23">
    <cfRule type="expression" dxfId="7142" priority="7945">
      <formula>AND(BE23="独居",OR(BI23:BN23&lt;&gt;""))</formula>
    </cfRule>
    <cfRule type="expression" dxfId="7141" priority="7951">
      <formula>AND(BE23="同居",AND(BN23="",BG23&lt;&gt;COUNTA(BI23:BM23)))</formula>
    </cfRule>
  </conditionalFormatting>
  <conditionalFormatting sqref="BM23">
    <cfRule type="expression" dxfId="7140" priority="7944">
      <formula>AND(BE23="独居",OR(BI23:BN23&lt;&gt;""))</formula>
    </cfRule>
    <cfRule type="expression" dxfId="7139" priority="7950">
      <formula>AND(BE23="同居",AND(BN23="",BG23&lt;&gt;COUNTA(BI23:BM23)))</formula>
    </cfRule>
  </conditionalFormatting>
  <conditionalFormatting sqref="BN23">
    <cfRule type="expression" dxfId="7138" priority="7943">
      <formula>AND(BE23="独居",OR(BI23:BN23&lt;&gt;""))</formula>
    </cfRule>
    <cfRule type="expression" dxfId="7137" priority="7949">
      <formula>AND(BE23="同居",AND(BN23="",BG23&lt;&gt;COUNTA(BI23:BM23)))</formula>
    </cfRule>
  </conditionalFormatting>
  <conditionalFormatting sqref="CG23">
    <cfRule type="expression" dxfId="7136" priority="7730">
      <formula>FM23&lt;&gt;""</formula>
    </cfRule>
    <cfRule type="expression" dxfId="7135" priority="7942">
      <formula>CG23=""</formula>
    </cfRule>
  </conditionalFormatting>
  <conditionalFormatting sqref="CH23">
    <cfRule type="expression" dxfId="7134" priority="7729">
      <formula>FM23&lt;&gt;""</formula>
    </cfRule>
    <cfRule type="expression" dxfId="7133" priority="7941">
      <formula>CH23=""</formula>
    </cfRule>
  </conditionalFormatting>
  <conditionalFormatting sqref="CI23">
    <cfRule type="expression" dxfId="7132" priority="7728">
      <formula>FM23&lt;&gt;""</formula>
    </cfRule>
    <cfRule type="expression" dxfId="7131" priority="7940">
      <formula>CI23=""</formula>
    </cfRule>
  </conditionalFormatting>
  <conditionalFormatting sqref="CJ23">
    <cfRule type="expression" dxfId="7130" priority="7727">
      <formula>FM23&lt;&gt;""</formula>
    </cfRule>
    <cfRule type="expression" dxfId="7129" priority="7939">
      <formula>CJ23=""</formula>
    </cfRule>
  </conditionalFormatting>
  <conditionalFormatting sqref="CK23">
    <cfRule type="expression" dxfId="7128" priority="7726">
      <formula>FM23&lt;&gt;""</formula>
    </cfRule>
    <cfRule type="expression" dxfId="7127" priority="7938">
      <formula>CK23=""</formula>
    </cfRule>
  </conditionalFormatting>
  <conditionalFormatting sqref="CL23">
    <cfRule type="expression" dxfId="7126" priority="7725">
      <formula>FM23&lt;&gt;""</formula>
    </cfRule>
    <cfRule type="expression" dxfId="7125" priority="7937">
      <formula>CL23=""</formula>
    </cfRule>
  </conditionalFormatting>
  <conditionalFormatting sqref="CM23">
    <cfRule type="expression" dxfId="7124" priority="7724">
      <formula>FM23&lt;&gt;""</formula>
    </cfRule>
    <cfRule type="expression" dxfId="7123" priority="7936">
      <formula>CM23=""</formula>
    </cfRule>
  </conditionalFormatting>
  <conditionalFormatting sqref="CN23">
    <cfRule type="expression" dxfId="7122" priority="7723">
      <formula>FM23&lt;&gt;""</formula>
    </cfRule>
    <cfRule type="expression" dxfId="7121" priority="7935">
      <formula>CN23=""</formula>
    </cfRule>
  </conditionalFormatting>
  <conditionalFormatting sqref="CO23">
    <cfRule type="expression" dxfId="7120" priority="7799">
      <formula>AND(CN23=0,CO23&lt;&gt;"")</formula>
    </cfRule>
    <cfRule type="expression" dxfId="7119" priority="7934">
      <formula>AND(CN23&gt;0,CO23="")</formula>
    </cfRule>
  </conditionalFormatting>
  <conditionalFormatting sqref="CP23">
    <cfRule type="expression" dxfId="7118" priority="7722">
      <formula>FM23&lt;&gt;""</formula>
    </cfRule>
    <cfRule type="expression" dxfId="7117" priority="7932">
      <formula>AND(CP23&lt;&gt;"",OR(CQ23:CT23&lt;&gt;""))</formula>
    </cfRule>
    <cfRule type="expression" dxfId="7116" priority="7933">
      <formula>AND(CP23="",AND(CQ23:CT23=""))</formula>
    </cfRule>
  </conditionalFormatting>
  <conditionalFormatting sqref="CQ23">
    <cfRule type="expression" dxfId="7115" priority="7721">
      <formula>FM23&lt;&gt;""</formula>
    </cfRule>
    <cfRule type="expression" dxfId="7114" priority="7930">
      <formula>AND(CP23&lt;&gt;"",OR(CQ23:CT23&lt;&gt;""))</formula>
    </cfRule>
    <cfRule type="expression" dxfId="7113" priority="7931">
      <formula>AND(CP23="",AND(CQ23:CT23=""))</formula>
    </cfRule>
  </conditionalFormatting>
  <conditionalFormatting sqref="CR23">
    <cfRule type="expression" dxfId="7112" priority="7720">
      <formula>FM23&lt;&gt;""</formula>
    </cfRule>
    <cfRule type="expression" dxfId="7111" priority="7928">
      <formula>AND(CP23&lt;&gt;"",OR(CQ23:CT23&lt;&gt;""))</formula>
    </cfRule>
    <cfRule type="expression" dxfId="7110" priority="7929">
      <formula>AND(CP23="",AND(CQ23:CT23=""))</formula>
    </cfRule>
  </conditionalFormatting>
  <conditionalFormatting sqref="CS23">
    <cfRule type="expression" dxfId="7109" priority="7719">
      <formula>FM23&lt;&gt;""</formula>
    </cfRule>
    <cfRule type="expression" dxfId="7108" priority="7926">
      <formula>AND(CP23&lt;&gt;"",OR(CQ23:CT23&lt;&gt;""))</formula>
    </cfRule>
    <cfRule type="expression" dxfId="7107" priority="7927">
      <formula>AND(CP23="",AND(CQ23:CT23=""))</formula>
    </cfRule>
  </conditionalFormatting>
  <conditionalFormatting sqref="CT23">
    <cfRule type="expression" dxfId="7106" priority="7718">
      <formula>FM23&lt;&gt;""</formula>
    </cfRule>
    <cfRule type="expression" dxfId="7105" priority="7924">
      <formula>AND(CP23&lt;&gt;"",OR(CQ23:CT23&lt;&gt;""))</formula>
    </cfRule>
    <cfRule type="expression" dxfId="7104" priority="7925">
      <formula>AND(CP23="",AND(CQ23:CT23=""))</formula>
    </cfRule>
  </conditionalFormatting>
  <conditionalFormatting sqref="CU23">
    <cfRule type="expression" dxfId="7103" priority="7717">
      <formula>FM23&lt;&gt;""</formula>
    </cfRule>
    <cfRule type="expression" dxfId="7102" priority="7923">
      <formula>CU23=""</formula>
    </cfRule>
  </conditionalFormatting>
  <conditionalFormatting sqref="CV23">
    <cfRule type="expression" dxfId="7101" priority="7716">
      <formula>FM23&lt;&gt;""</formula>
    </cfRule>
    <cfRule type="expression" dxfId="7100" priority="7922">
      <formula>CV23=""</formula>
    </cfRule>
  </conditionalFormatting>
  <conditionalFormatting sqref="CW23">
    <cfRule type="expression" dxfId="7099" priority="7715">
      <formula>FM23&lt;&gt;""</formula>
    </cfRule>
    <cfRule type="expression" dxfId="7098" priority="7920">
      <formula>AND(CW23&lt;&gt;"",OR(CX23:DI23&lt;&gt;""))</formula>
    </cfRule>
    <cfRule type="expression" dxfId="7097" priority="7921">
      <formula>AND(CW23="",AND(CX23:DI23=""))</formula>
    </cfRule>
  </conditionalFormatting>
  <conditionalFormatting sqref="CX23">
    <cfRule type="expression" dxfId="7096" priority="7714">
      <formula>FM23&lt;&gt;""</formula>
    </cfRule>
    <cfRule type="expression" dxfId="7095" priority="7894">
      <formula>AND(CY23&lt;&gt;"",CX23="")</formula>
    </cfRule>
    <cfRule type="expression" dxfId="7094" priority="7918">
      <formula>AND(CW23&lt;&gt;"",OR(CX23:DI23&lt;&gt;""))</formula>
    </cfRule>
    <cfRule type="expression" dxfId="7093" priority="7919">
      <formula>AND(CW23="",AND(CX23:DI23=""))</formula>
    </cfRule>
  </conditionalFormatting>
  <conditionalFormatting sqref="CY23">
    <cfRule type="expression" dxfId="7092" priority="7713">
      <formula>FM23&lt;&gt;""</formula>
    </cfRule>
    <cfRule type="expression" dxfId="7091" priority="7895">
      <formula>AND(CX23&lt;&gt;"",CY23="")</formula>
    </cfRule>
    <cfRule type="expression" dxfId="7090" priority="7916">
      <formula>AND(CW23&lt;&gt;"",OR(CX23:DI23&lt;&gt;""))</formula>
    </cfRule>
    <cfRule type="expression" dxfId="7089" priority="7917">
      <formula>AND(CW23="",AND(CX23:DI23=""))</formula>
    </cfRule>
  </conditionalFormatting>
  <conditionalFormatting sqref="CZ23">
    <cfRule type="expression" dxfId="7088" priority="7712">
      <formula>FM23&lt;&gt;""</formula>
    </cfRule>
    <cfRule type="expression" dxfId="7087" priority="7914">
      <formula>AND(CW23&lt;&gt;"",OR(CX23:DI23&lt;&gt;""))</formula>
    </cfRule>
    <cfRule type="expression" dxfId="7086" priority="7915">
      <formula>AND(CW23="",AND(CX23:DI23=""))</formula>
    </cfRule>
  </conditionalFormatting>
  <conditionalFormatting sqref="DA23">
    <cfRule type="expression" dxfId="7085" priority="7711">
      <formula>FM23&lt;&gt;""</formula>
    </cfRule>
    <cfRule type="expression" dxfId="7084" priority="7892">
      <formula>AND(DB23&lt;&gt;"",DA23="")</formula>
    </cfRule>
    <cfRule type="expression" dxfId="7083" priority="7912">
      <formula>AND(CW23&lt;&gt;"",OR(CX23:DI23&lt;&gt;""))</formula>
    </cfRule>
    <cfRule type="expression" dxfId="7082" priority="7913">
      <formula>AND(CW23="",AND(CX23:DI23=""))</formula>
    </cfRule>
  </conditionalFormatting>
  <conditionalFormatting sqref="DB23">
    <cfRule type="expression" dxfId="7081" priority="7710">
      <formula>FM23&lt;&gt;""</formula>
    </cfRule>
    <cfRule type="expression" dxfId="7080" priority="7893">
      <formula>AND(DA23&lt;&gt;"",DB23="")</formula>
    </cfRule>
    <cfRule type="expression" dxfId="7079" priority="7910">
      <formula>AND(CW23&lt;&gt;"",OR(CX23:DI23&lt;&gt;""))</formula>
    </cfRule>
    <cfRule type="expression" dxfId="7078" priority="7911">
      <formula>AND(CW23="",AND(CX23:DI23=""))</formula>
    </cfRule>
  </conditionalFormatting>
  <conditionalFormatting sqref="DC23">
    <cfRule type="expression" dxfId="7077" priority="7709">
      <formula>FM23&lt;&gt;""</formula>
    </cfRule>
    <cfRule type="expression" dxfId="7076" priority="7908">
      <formula>AND(CW23&lt;&gt;"",OR(CX23:DI23&lt;&gt;""))</formula>
    </cfRule>
    <cfRule type="expression" dxfId="7075" priority="7909">
      <formula>AND(CW23="",AND(CX23:DI23=""))</formula>
    </cfRule>
  </conditionalFormatting>
  <conditionalFormatting sqref="DD23">
    <cfRule type="expression" dxfId="7074" priority="7708">
      <formula>FM23&lt;&gt;""</formula>
    </cfRule>
    <cfRule type="expression" dxfId="7073" priority="7906">
      <formula>AND(CW23&lt;&gt;"",OR(CX23:DI23&lt;&gt;""))</formula>
    </cfRule>
    <cfRule type="expression" dxfId="7072" priority="7907">
      <formula>AND(CW23="",AND(CX23:DI23=""))</formula>
    </cfRule>
  </conditionalFormatting>
  <conditionalFormatting sqref="DE23">
    <cfRule type="expression" dxfId="7071" priority="7707">
      <formula>FM23&lt;&gt;""</formula>
    </cfRule>
    <cfRule type="expression" dxfId="7070" priority="7904">
      <formula>AND(CW23&lt;&gt;"",OR(CX23:DI23&lt;&gt;""))</formula>
    </cfRule>
    <cfRule type="expression" dxfId="7069" priority="7905">
      <formula>AND(CW23="",AND(CX23:DI23=""))</formula>
    </cfRule>
  </conditionalFormatting>
  <conditionalFormatting sqref="DF23">
    <cfRule type="expression" dxfId="7068" priority="7706">
      <formula>FM23&lt;&gt;""</formula>
    </cfRule>
    <cfRule type="expression" dxfId="7067" priority="7888">
      <formula>AND(DG23&lt;&gt;"",DF23="")</formula>
    </cfRule>
    <cfRule type="expression" dxfId="7066" priority="7902">
      <formula>AND(CW23&lt;&gt;"",OR(CX23:DI23&lt;&gt;""))</formula>
    </cfRule>
    <cfRule type="expression" dxfId="7065" priority="7903">
      <formula>AND(CW23="",AND(CX23:DI23=""))</formula>
    </cfRule>
  </conditionalFormatting>
  <conditionalFormatting sqref="DG23">
    <cfRule type="expression" dxfId="7064" priority="7705">
      <formula>FM23&lt;&gt;""</formula>
    </cfRule>
    <cfRule type="expression" dxfId="7063" priority="7889">
      <formula>AND(DF23&lt;&gt;"",DG23="")</formula>
    </cfRule>
    <cfRule type="expression" dxfId="7062" priority="7900">
      <formula>AND(CW23&lt;&gt;"",OR(CX23:DI23&lt;&gt;""))</formula>
    </cfRule>
    <cfRule type="expression" dxfId="7061" priority="7901">
      <formula>AND(CW23="",AND(CX23:DI23=""))</formula>
    </cfRule>
  </conditionalFormatting>
  <conditionalFormatting sqref="DH23">
    <cfRule type="expression" dxfId="7060" priority="7704">
      <formula>FM23&lt;&gt;""</formula>
    </cfRule>
    <cfRule type="expression" dxfId="7059" priority="7898">
      <formula>AND(CW23&lt;&gt;"",OR(CX23:DI23&lt;&gt;""))</formula>
    </cfRule>
    <cfRule type="expression" dxfId="7058" priority="7899">
      <formula>AND(CW23="",AND(CX23:DI23=""))</formula>
    </cfRule>
  </conditionalFormatting>
  <conditionalFormatting sqref="DI23">
    <cfRule type="expression" dxfId="7057" priority="7703">
      <formula>FM23&lt;&gt;""</formula>
    </cfRule>
    <cfRule type="expression" dxfId="7056" priority="7896">
      <formula>AND(CW23&lt;&gt;"",OR(CX23:DI23&lt;&gt;""))</formula>
    </cfRule>
    <cfRule type="expression" dxfId="7055" priority="7897">
      <formula>AND(CW23="",AND(CX23:DI23=""))</formula>
    </cfRule>
  </conditionalFormatting>
  <conditionalFormatting sqref="DJ23">
    <cfRule type="expression" dxfId="7054" priority="7702">
      <formula>FM23&lt;&gt;""</formula>
    </cfRule>
    <cfRule type="expression" dxfId="7053" priority="7891">
      <formula>DJ23=""</formula>
    </cfRule>
  </conditionalFormatting>
  <conditionalFormatting sqref="DK23">
    <cfRule type="expression" dxfId="7052" priority="7701">
      <formula>FM23&lt;&gt;""</formula>
    </cfRule>
    <cfRule type="expression" dxfId="7051" priority="7890">
      <formula>AND(DJ23&lt;&gt;"自立",DK23="")</formula>
    </cfRule>
  </conditionalFormatting>
  <conditionalFormatting sqref="DL23">
    <cfRule type="expression" dxfId="7050" priority="7700">
      <formula>FM23&lt;&gt;""</formula>
    </cfRule>
    <cfRule type="expression" dxfId="7049" priority="7887">
      <formula>DL23=""</formula>
    </cfRule>
  </conditionalFormatting>
  <conditionalFormatting sqref="DM23">
    <cfRule type="expression" dxfId="7048" priority="7885">
      <formula>AND(DL23&lt;&gt;"アレルギー食",DM23&lt;&gt;"")</formula>
    </cfRule>
    <cfRule type="expression" dxfId="7047" priority="7886">
      <formula>AND(DL23="アレルギー食",DM23="")</formula>
    </cfRule>
  </conditionalFormatting>
  <conditionalFormatting sqref="DN23">
    <cfRule type="expression" dxfId="7046" priority="7699">
      <formula>FM23&lt;&gt;""</formula>
    </cfRule>
    <cfRule type="expression" dxfId="7045" priority="7884">
      <formula>DN23=""</formula>
    </cfRule>
  </conditionalFormatting>
  <conditionalFormatting sqref="DO23">
    <cfRule type="expression" dxfId="7044" priority="7698">
      <formula>FM23&lt;&gt;""</formula>
    </cfRule>
    <cfRule type="expression" dxfId="7043" priority="7878">
      <formula>AND(DO23&lt;&gt;"",DN23="")</formula>
    </cfRule>
    <cfRule type="expression" dxfId="7042" priority="7882">
      <formula>AND(DN23&lt;&gt;"自立",DO23="")</formula>
    </cfRule>
    <cfRule type="expression" dxfId="7041" priority="7883">
      <formula>AND(DN23="自立",DO23&lt;&gt;"")</formula>
    </cfRule>
  </conditionalFormatting>
  <conditionalFormatting sqref="DP23">
    <cfRule type="expression" dxfId="7040" priority="7697">
      <formula>FM23&lt;&gt;""</formula>
    </cfRule>
    <cfRule type="expression" dxfId="7039" priority="7881">
      <formula>DP23=""</formula>
    </cfRule>
  </conditionalFormatting>
  <conditionalFormatting sqref="DQ23">
    <cfRule type="expression" dxfId="7038" priority="7696">
      <formula>FM23&lt;&gt;""</formula>
    </cfRule>
    <cfRule type="expression" dxfId="7037" priority="7877">
      <formula>AND(DQ23&lt;&gt;"",DP23="")</formula>
    </cfRule>
    <cfRule type="expression" dxfId="7036" priority="7879">
      <formula>AND(DP23&lt;&gt;"自立",DQ23="")</formula>
    </cfRule>
    <cfRule type="expression" dxfId="7035" priority="7880">
      <formula>AND(DP23="自立",DQ23&lt;&gt;"")</formula>
    </cfRule>
  </conditionalFormatting>
  <conditionalFormatting sqref="DR23">
    <cfRule type="expression" dxfId="7034" priority="7695">
      <formula>FM23&lt;&gt;""</formula>
    </cfRule>
    <cfRule type="expression" dxfId="7033" priority="7876">
      <formula>DR23=""</formula>
    </cfRule>
  </conditionalFormatting>
  <conditionalFormatting sqref="DS23">
    <cfRule type="expression" dxfId="7032" priority="7694">
      <formula>FM23&lt;&gt;""</formula>
    </cfRule>
    <cfRule type="expression" dxfId="7031" priority="7873">
      <formula>AND(DS23&lt;&gt;"",DR23="")</formula>
    </cfRule>
    <cfRule type="expression" dxfId="7030" priority="7874">
      <formula>AND(DR23&lt;&gt;"自立",DS23="")</formula>
    </cfRule>
    <cfRule type="expression" dxfId="7029" priority="7875">
      <formula>AND(DR23="自立",DS23&lt;&gt;"")</formula>
    </cfRule>
  </conditionalFormatting>
  <conditionalFormatting sqref="DT23">
    <cfRule type="expression" dxfId="7028" priority="7693">
      <formula>FM23&lt;&gt;""</formula>
    </cfRule>
    <cfRule type="expression" dxfId="7027" priority="7872">
      <formula>DT23=""</formula>
    </cfRule>
  </conditionalFormatting>
  <conditionalFormatting sqref="DV23">
    <cfRule type="expression" dxfId="7026" priority="7691">
      <formula>FM23&lt;&gt;""</formula>
    </cfRule>
    <cfRule type="expression" dxfId="7025" priority="7871">
      <formula>DV23=""</formula>
    </cfRule>
  </conditionalFormatting>
  <conditionalFormatting sqref="EA23">
    <cfRule type="expression" dxfId="7024" priority="7689">
      <formula>FM23&lt;&gt;""</formula>
    </cfRule>
    <cfRule type="expression" dxfId="7023" priority="7821">
      <formula>AND(EB23&lt;&gt;"",EA23&lt;&gt;"その他")</formula>
    </cfRule>
    <cfRule type="expression" dxfId="7022" priority="7870">
      <formula>EA23=""</formula>
    </cfRule>
  </conditionalFormatting>
  <conditionalFormatting sqref="EB23">
    <cfRule type="expression" dxfId="7021" priority="7868">
      <formula>AND(EA23&lt;&gt;"その他",EB23&lt;&gt;"")</formula>
    </cfRule>
    <cfRule type="expression" dxfId="7020" priority="7869">
      <formula>AND(EA23="その他",EB23="")</formula>
    </cfRule>
  </conditionalFormatting>
  <conditionalFormatting sqref="EC23">
    <cfRule type="expression" dxfId="7019" priority="7688">
      <formula>FM23&lt;&gt;""</formula>
    </cfRule>
    <cfRule type="expression" dxfId="7018" priority="7867">
      <formula>AND(EC23:EI23="")</formula>
    </cfRule>
  </conditionalFormatting>
  <conditionalFormatting sqref="ED23">
    <cfRule type="expression" dxfId="7017" priority="7687">
      <formula>FM23&lt;&gt;""</formula>
    </cfRule>
    <cfRule type="expression" dxfId="7016" priority="7866">
      <formula>AND(EC23:EI23="")</formula>
    </cfRule>
  </conditionalFormatting>
  <conditionalFormatting sqref="EE23">
    <cfRule type="expression" dxfId="7015" priority="7686">
      <formula>FM23&lt;&gt;""</formula>
    </cfRule>
    <cfRule type="expression" dxfId="7014" priority="7865">
      <formula>AND(EC23:EI23="")</formula>
    </cfRule>
  </conditionalFormatting>
  <conditionalFormatting sqref="EF23">
    <cfRule type="expression" dxfId="7013" priority="7685">
      <formula>FM23&lt;&gt;""</formula>
    </cfRule>
    <cfRule type="expression" dxfId="7012" priority="7864">
      <formula>AND(EC23:EI23="")</formula>
    </cfRule>
  </conditionalFormatting>
  <conditionalFormatting sqref="EG23">
    <cfRule type="expression" dxfId="7011" priority="7684">
      <formula>FM23&lt;&gt;""</formula>
    </cfRule>
    <cfRule type="expression" dxfId="7010" priority="7863">
      <formula>AND(EC23:EI23="")</formula>
    </cfRule>
  </conditionalFormatting>
  <conditionalFormatting sqref="EH23">
    <cfRule type="expression" dxfId="7009" priority="7683">
      <formula>FM23&lt;&gt;""</formula>
    </cfRule>
    <cfRule type="expression" dxfId="7008" priority="7862">
      <formula>AND(EC23:EI23="")</formula>
    </cfRule>
  </conditionalFormatting>
  <conditionalFormatting sqref="EI23">
    <cfRule type="expression" dxfId="7007" priority="7682">
      <formula>FM23&lt;&gt;""</formula>
    </cfRule>
    <cfRule type="expression" dxfId="7006" priority="7861">
      <formula>AND(EC23:EI23="")</formula>
    </cfRule>
  </conditionalFormatting>
  <conditionalFormatting sqref="EL23">
    <cfRule type="expression" dxfId="7005" priority="7681">
      <formula>FM23&lt;&gt;""</formula>
    </cfRule>
    <cfRule type="expression" dxfId="7004" priority="7859">
      <formula>AND(EK23&lt;&gt;"",EL23&lt;&gt;"")</formula>
    </cfRule>
    <cfRule type="expression" dxfId="7003" priority="7860">
      <formula>AND(EK23="",EL23="")</formula>
    </cfRule>
  </conditionalFormatting>
  <conditionalFormatting sqref="EM23">
    <cfRule type="expression" dxfId="7002" priority="7680">
      <formula>FM23&lt;&gt;""</formula>
    </cfRule>
    <cfRule type="expression" dxfId="7001" priority="7857">
      <formula>AND(EK23&lt;&gt;"",EM23&lt;&gt;"")</formula>
    </cfRule>
    <cfRule type="expression" dxfId="7000" priority="7858">
      <formula>AND(EK23="",EM23="")</formula>
    </cfRule>
  </conditionalFormatting>
  <conditionalFormatting sqref="EN23">
    <cfRule type="expression" dxfId="6999" priority="7679">
      <formula>FM23&lt;&gt;""</formula>
    </cfRule>
    <cfRule type="expression" dxfId="6998" priority="7855">
      <formula>AND(EK23&lt;&gt;"",EN23&lt;&gt;"")</formula>
    </cfRule>
    <cfRule type="expression" dxfId="6997" priority="7856">
      <formula>AND(EK23="",EN23="")</formula>
    </cfRule>
  </conditionalFormatting>
  <conditionalFormatting sqref="EP23">
    <cfRule type="expression" dxfId="6996" priority="7849">
      <formula>AND(EK23&lt;&gt;"",EP23&lt;&gt;"")</formula>
    </cfRule>
    <cfRule type="expression" dxfId="6995" priority="7853">
      <formula>AND(EP23&lt;&gt;"",EO23="")</formula>
    </cfRule>
    <cfRule type="expression" dxfId="6994" priority="7854">
      <formula>AND(EO23&lt;&gt;"",EP23="")</formula>
    </cfRule>
  </conditionalFormatting>
  <conditionalFormatting sqref="EQ23">
    <cfRule type="expression" dxfId="6993" priority="7848">
      <formula>AND(EK23&lt;&gt;"",EQ23&lt;&gt;"")</formula>
    </cfRule>
    <cfRule type="expression" dxfId="6992" priority="7851">
      <formula>AND(EQ23&lt;&gt;"",EO23="")</formula>
    </cfRule>
    <cfRule type="expression" dxfId="6991" priority="7852">
      <formula>AND(EO23&lt;&gt;"",EQ23="")</formula>
    </cfRule>
  </conditionalFormatting>
  <conditionalFormatting sqref="EO23">
    <cfRule type="expression" dxfId="6990" priority="7850">
      <formula>AND(EK23&lt;&gt;"",EO23&lt;&gt;"")</formula>
    </cfRule>
  </conditionalFormatting>
  <conditionalFormatting sqref="ES23">
    <cfRule type="expression" dxfId="6989" priority="7678">
      <formula>FM23&lt;&gt;""</formula>
    </cfRule>
    <cfRule type="expression" dxfId="6988" priority="7846">
      <formula>AND(ER23&lt;&gt;"",ES23&lt;&gt;"")</formula>
    </cfRule>
    <cfRule type="expression" dxfId="6987" priority="7847">
      <formula>AND(ER23="",ES23="")</formula>
    </cfRule>
  </conditionalFormatting>
  <conditionalFormatting sqref="ET23">
    <cfRule type="expression" dxfId="6986" priority="7677">
      <formula>FM23&lt;&gt;""</formula>
    </cfRule>
    <cfRule type="expression" dxfId="6985" priority="7844">
      <formula>AND(ER23&lt;&gt;"",ET23&lt;&gt;"")</formula>
    </cfRule>
    <cfRule type="expression" dxfId="6984" priority="7845">
      <formula>AND(ER23="",ET23="")</formula>
    </cfRule>
  </conditionalFormatting>
  <conditionalFormatting sqref="EU23">
    <cfRule type="expression" dxfId="6983" priority="7676">
      <formula>FM23&lt;&gt;""</formula>
    </cfRule>
    <cfRule type="expression" dxfId="6982" priority="7842">
      <formula>AND(ER23&lt;&gt;"",EU23&lt;&gt;"")</formula>
    </cfRule>
    <cfRule type="expression" dxfId="6981" priority="7843">
      <formula>AND(ER23="",EU23="")</formula>
    </cfRule>
  </conditionalFormatting>
  <conditionalFormatting sqref="EW23">
    <cfRule type="expression" dxfId="6980" priority="7836">
      <formula>AND(ER23&lt;&gt;"",EW23&lt;&gt;"")</formula>
    </cfRule>
    <cfRule type="expression" dxfId="6979" priority="7840">
      <formula>AND(EW23&lt;&gt;"",EV23="")</formula>
    </cfRule>
    <cfRule type="expression" dxfId="6978" priority="7841">
      <formula>AND(EV23&lt;&gt;"",EW23="")</formula>
    </cfRule>
  </conditionalFormatting>
  <conditionalFormatting sqref="EX23">
    <cfRule type="expression" dxfId="6977" priority="7835">
      <formula>AND(ER23&lt;&gt;"",EX23&lt;&gt;"")</formula>
    </cfRule>
    <cfRule type="expression" dxfId="6976" priority="7838">
      <formula>AND(EX23&lt;&gt;"",EV23="")</formula>
    </cfRule>
    <cfRule type="expression" dxfId="6975" priority="7839">
      <formula>AND(EV23&lt;&gt;"",EX23="")</formula>
    </cfRule>
  </conditionalFormatting>
  <conditionalFormatting sqref="EV23">
    <cfRule type="expression" dxfId="6974" priority="7837">
      <formula>AND(ER23&lt;&gt;"",EV23&lt;&gt;"")</formula>
    </cfRule>
  </conditionalFormatting>
  <conditionalFormatting sqref="ER23">
    <cfRule type="expression" dxfId="6973" priority="7834">
      <formula>AND(ER23&lt;&gt;"",OR(ES23:EX23&lt;&gt;""))</formula>
    </cfRule>
  </conditionalFormatting>
  <conditionalFormatting sqref="EK23">
    <cfRule type="expression" dxfId="6972" priority="7833">
      <formula>AND(EK23&lt;&gt;"",OR(EL23:EQ23&lt;&gt;""))</formula>
    </cfRule>
  </conditionalFormatting>
  <conditionalFormatting sqref="EY23">
    <cfRule type="expression" dxfId="6971" priority="7675">
      <formula>FM23&lt;&gt;""</formula>
    </cfRule>
    <cfRule type="expression" dxfId="6970" priority="7832">
      <formula>AND(EY23:FD23="")</formula>
    </cfRule>
  </conditionalFormatting>
  <conditionalFormatting sqref="EZ23">
    <cfRule type="expression" dxfId="6969" priority="7674">
      <formula>FM23&lt;&gt;""</formula>
    </cfRule>
    <cfRule type="expression" dxfId="6968" priority="7831">
      <formula>AND(EY23:FD23="")</formula>
    </cfRule>
  </conditionalFormatting>
  <conditionalFormatting sqref="FA23">
    <cfRule type="expression" dxfId="6967" priority="7673">
      <formula>FM23&lt;&gt;""</formula>
    </cfRule>
    <cfRule type="expression" dxfId="6966" priority="7830">
      <formula>AND(EY23:FD23="")</formula>
    </cfRule>
  </conditionalFormatting>
  <conditionalFormatting sqref="FB23">
    <cfRule type="expression" dxfId="6965" priority="7672">
      <formula>FM23&lt;&gt;""</formula>
    </cfRule>
    <cfRule type="expression" dxfId="6964" priority="7829">
      <formula>AND(EY23:FD23="")</formula>
    </cfRule>
  </conditionalFormatting>
  <conditionalFormatting sqref="FD23">
    <cfRule type="expression" dxfId="6963" priority="7670">
      <formula>FM23&lt;&gt;""</formula>
    </cfRule>
    <cfRule type="expression" dxfId="6962" priority="7828">
      <formula>AND(EY23:FD23="")</formula>
    </cfRule>
  </conditionalFormatting>
  <conditionalFormatting sqref="FC23">
    <cfRule type="expression" dxfId="6961" priority="7671">
      <formula>FM23&lt;&gt;""</formula>
    </cfRule>
    <cfRule type="expression" dxfId="6960" priority="7827">
      <formula>AND(EY23:FD23="")</formula>
    </cfRule>
  </conditionalFormatting>
  <conditionalFormatting sqref="FE23">
    <cfRule type="expression" dxfId="6959" priority="7669">
      <formula>FM23&lt;&gt;""</formula>
    </cfRule>
    <cfRule type="expression" dxfId="6958" priority="7826">
      <formula>FE23=""</formula>
    </cfRule>
  </conditionalFormatting>
  <conditionalFormatting sqref="FF23">
    <cfRule type="expression" dxfId="6957" priority="7824">
      <formula>AND(FE23&lt;&gt;"2人以上の体制",FF23&lt;&gt;"")</formula>
    </cfRule>
    <cfRule type="expression" dxfId="6956" priority="7825">
      <formula>AND(FE23="2人以上の体制",FF23="")</formula>
    </cfRule>
  </conditionalFormatting>
  <conditionalFormatting sqref="FG23">
    <cfRule type="expression" dxfId="6955" priority="7668">
      <formula>FM23&lt;&gt;""</formula>
    </cfRule>
    <cfRule type="expression" dxfId="6954" priority="7823">
      <formula>FG23=""</formula>
    </cfRule>
  </conditionalFormatting>
  <conditionalFormatting sqref="FH23">
    <cfRule type="expression" dxfId="6953" priority="7667">
      <formula>FM23&lt;&gt;""</formula>
    </cfRule>
    <cfRule type="expression" dxfId="6952" priority="7822">
      <formula>FH23=""</formula>
    </cfRule>
  </conditionalFormatting>
  <conditionalFormatting sqref="BO23">
    <cfRule type="expression" dxfId="6951" priority="7741">
      <formula>FM23&lt;&gt;""</formula>
    </cfRule>
    <cfRule type="expression" dxfId="6950" priority="7820">
      <formula>BO23=""</formula>
    </cfRule>
  </conditionalFormatting>
  <conditionalFormatting sqref="BP23">
    <cfRule type="expression" dxfId="6949" priority="7740">
      <formula>FM23&lt;&gt;""</formula>
    </cfRule>
    <cfRule type="expression" dxfId="6948" priority="7819">
      <formula>BP23=""</formula>
    </cfRule>
  </conditionalFormatting>
  <conditionalFormatting sqref="BQ23">
    <cfRule type="expression" dxfId="6947" priority="7739">
      <formula>FM23&lt;&gt;""</formula>
    </cfRule>
    <cfRule type="expression" dxfId="6946" priority="7818">
      <formula>BQ23=""</formula>
    </cfRule>
  </conditionalFormatting>
  <conditionalFormatting sqref="BR23">
    <cfRule type="expression" dxfId="6945" priority="7738">
      <formula>FM23&lt;&gt;""</formula>
    </cfRule>
    <cfRule type="expression" dxfId="6944" priority="7807">
      <formula>AND(BR23:BS23="")</formula>
    </cfRule>
  </conditionalFormatting>
  <conditionalFormatting sqref="BS23">
    <cfRule type="expression" dxfId="6943" priority="7737">
      <formula>FM23&lt;&gt;""</formula>
    </cfRule>
    <cfRule type="expression" dxfId="6942" priority="7817">
      <formula>AND(BR23:BS23="")</formula>
    </cfRule>
  </conditionalFormatting>
  <conditionalFormatting sqref="BU23">
    <cfRule type="expression" dxfId="6941" priority="7812">
      <formula>AND(BT23="",BU23&lt;&gt;"")</formula>
    </cfRule>
    <cfRule type="expression" dxfId="6940" priority="7816">
      <formula>AND(BT23&lt;&gt;"",BU23="")</formula>
    </cfRule>
  </conditionalFormatting>
  <conditionalFormatting sqref="BV23">
    <cfRule type="expression" dxfId="6939" priority="7811">
      <formula>AND(BT23="",BV23&lt;&gt;"")</formula>
    </cfRule>
    <cfRule type="expression" dxfId="6938" priority="7815">
      <formula>AND(BT23&lt;&gt;"",BV23="")</formula>
    </cfRule>
  </conditionalFormatting>
  <conditionalFormatting sqref="BW23">
    <cfRule type="expression" dxfId="6937" priority="7810">
      <formula>AND(BT23="",BW23&lt;&gt;"")</formula>
    </cfRule>
    <cfRule type="expression" dxfId="6936" priority="7814">
      <formula>AND(BT23&lt;&gt;"",AND(BW23:BX23=""))</formula>
    </cfRule>
  </conditionalFormatting>
  <conditionalFormatting sqref="BX23">
    <cfRule type="expression" dxfId="6935" priority="7809">
      <formula>AND(BT23="",BX23&lt;&gt;"")</formula>
    </cfRule>
    <cfRule type="expression" dxfId="6934" priority="7813">
      <formula>AND(BT23&lt;&gt;"",AND(BW23:BX23=""))</formula>
    </cfRule>
  </conditionalFormatting>
  <conditionalFormatting sqref="BT23">
    <cfRule type="expression" dxfId="6933" priority="7808">
      <formula>AND(BT23="",OR(BU23:BX23&lt;&gt;""))</formula>
    </cfRule>
  </conditionalFormatting>
  <conditionalFormatting sqref="BY23">
    <cfRule type="expression" dxfId="6932" priority="7736">
      <formula>FM23&lt;&gt;""</formula>
    </cfRule>
    <cfRule type="expression" dxfId="6931" priority="7806">
      <formula>BY23=""</formula>
    </cfRule>
  </conditionalFormatting>
  <conditionalFormatting sqref="BZ23">
    <cfRule type="expression" dxfId="6930" priority="7735">
      <formula>FM23&lt;&gt;""</formula>
    </cfRule>
    <cfRule type="expression" dxfId="6929" priority="7805">
      <formula>BZ23=""</formula>
    </cfRule>
  </conditionalFormatting>
  <conditionalFormatting sqref="CC23">
    <cfRule type="expression" dxfId="6928" priority="7734">
      <formula>FM23&lt;&gt;""</formula>
    </cfRule>
    <cfRule type="expression" dxfId="6927" priority="7804">
      <formula>CC23=""</formula>
    </cfRule>
  </conditionalFormatting>
  <conditionalFormatting sqref="CD23">
    <cfRule type="expression" dxfId="6926" priority="7733">
      <formula>FM23&lt;&gt;""</formula>
    </cfRule>
    <cfRule type="expression" dxfId="6925" priority="7803">
      <formula>CD23=""</formula>
    </cfRule>
  </conditionalFormatting>
  <conditionalFormatting sqref="CE23">
    <cfRule type="expression" dxfId="6924" priority="7732">
      <formula>FM23&lt;&gt;""</formula>
    </cfRule>
    <cfRule type="expression" dxfId="6923" priority="7802">
      <formula>CE23=""</formula>
    </cfRule>
  </conditionalFormatting>
  <conditionalFormatting sqref="FK23">
    <cfRule type="expression" dxfId="6922" priority="7801">
      <formula>FK23=""</formula>
    </cfRule>
  </conditionalFormatting>
  <conditionalFormatting sqref="H23">
    <cfRule type="expression" dxfId="6921" priority="7782">
      <formula>FM23&lt;&gt;""</formula>
    </cfRule>
    <cfRule type="expression" dxfId="6920" priority="7798">
      <formula>H23=""</formula>
    </cfRule>
  </conditionalFormatting>
  <conditionalFormatting sqref="B23">
    <cfRule type="expression" dxfId="6919" priority="7666">
      <formula>FM23&lt;&gt;""</formula>
    </cfRule>
    <cfRule type="expression" dxfId="6918" priority="7797">
      <formula>B23=""</formula>
    </cfRule>
  </conditionalFormatting>
  <conditionalFormatting sqref="CF23">
    <cfRule type="expression" dxfId="6917" priority="7731">
      <formula>FM23&lt;&gt;""</formula>
    </cfRule>
    <cfRule type="expression" dxfId="6916" priority="7796">
      <formula>CF23=""</formula>
    </cfRule>
  </conditionalFormatting>
  <conditionalFormatting sqref="EJ23">
    <cfRule type="expression" dxfId="6915" priority="7795">
      <formula>AND(OR(EC23:EH23&lt;&gt;""),EJ23="")</formula>
    </cfRule>
  </conditionalFormatting>
  <conditionalFormatting sqref="BE23">
    <cfRule type="expression" dxfId="6914" priority="7742">
      <formula>FM23&lt;&gt;""</formula>
    </cfRule>
    <cfRule type="expression" dxfId="6913" priority="7794">
      <formula>BE23=""</formula>
    </cfRule>
  </conditionalFormatting>
  <conditionalFormatting sqref="BF23">
    <cfRule type="expression" dxfId="6912" priority="7793">
      <formula>AND(BE23="同居",AND(BF23="",BG23=""))</formula>
    </cfRule>
  </conditionalFormatting>
  <conditionalFormatting sqref="CB23">
    <cfRule type="expression" dxfId="6911" priority="7792">
      <formula>AND(CA23&lt;&gt;"",CB23="")</formula>
    </cfRule>
  </conditionalFormatting>
  <conditionalFormatting sqref="CA23">
    <cfRule type="expression" dxfId="6910" priority="7791">
      <formula>AND(CA23="",CB23&lt;&gt;"")</formula>
    </cfRule>
  </conditionalFormatting>
  <conditionalFormatting sqref="DU23">
    <cfRule type="expression" dxfId="6909" priority="7692">
      <formula>FM23&lt;&gt;""</formula>
    </cfRule>
    <cfRule type="expression" dxfId="6908" priority="7788">
      <formula>AND(DU23&lt;&gt;"",DT23="")</formula>
    </cfRule>
    <cfRule type="expression" dxfId="6907" priority="7789">
      <formula>AND(DT23&lt;&gt;"自立",DU23="")</formula>
    </cfRule>
    <cfRule type="expression" dxfId="6906" priority="7790">
      <formula>AND(DT23="自立",DU23&lt;&gt;"")</formula>
    </cfRule>
  </conditionalFormatting>
  <conditionalFormatting sqref="DW23">
    <cfRule type="expression" dxfId="6905" priority="7690">
      <formula>FM23&lt;&gt;""</formula>
    </cfRule>
    <cfRule type="expression" dxfId="6904" priority="7785">
      <formula>AND(DW23&lt;&gt;"",DV23="")</formula>
    </cfRule>
    <cfRule type="expression" dxfId="6903" priority="7786">
      <formula>AND(DV23="自立",DW23&lt;&gt;"")</formula>
    </cfRule>
    <cfRule type="expression" dxfId="6902" priority="7787">
      <formula>AND(DV23&lt;&gt;"自立",DW23="")</formula>
    </cfRule>
  </conditionalFormatting>
  <conditionalFormatting sqref="I23:J23">
    <cfRule type="expression" dxfId="6901" priority="7784">
      <formula>I23=""</formula>
    </cfRule>
  </conditionalFormatting>
  <conditionalFormatting sqref="P23">
    <cfRule type="expression" dxfId="6900" priority="7778">
      <formula>FM23&lt;&gt;""</formula>
    </cfRule>
    <cfRule type="expression" dxfId="6899" priority="7783">
      <formula>P23=""</formula>
    </cfRule>
  </conditionalFormatting>
  <conditionalFormatting sqref="FN23">
    <cfRule type="expression" dxfId="6898" priority="7661">
      <formula>AND(FN23="",AND(Q23:FJ23=""))</formula>
    </cfRule>
    <cfRule type="expression" dxfId="6897" priority="7662">
      <formula>AND(FN23&lt;&gt;"",OR(Q23:FJ23&lt;&gt;""))</formula>
    </cfRule>
  </conditionalFormatting>
  <conditionalFormatting sqref="FM23">
    <cfRule type="expression" dxfId="6896" priority="7663">
      <formula>AND(FM23="",AND(Q23:FJ23=""))</formula>
    </cfRule>
    <cfRule type="expression" dxfId="6895" priority="7665">
      <formula>AND(FM23&lt;&gt;"",OR(Q23:FJ23&lt;&gt;""))</formula>
    </cfRule>
  </conditionalFormatting>
  <conditionalFormatting sqref="FL23">
    <cfRule type="expression" dxfId="6894" priority="7664">
      <formula>FL23=""</formula>
    </cfRule>
  </conditionalFormatting>
  <conditionalFormatting sqref="C24">
    <cfRule type="expression" dxfId="6893" priority="7660">
      <formula>C24=""</formula>
    </cfRule>
  </conditionalFormatting>
  <conditionalFormatting sqref="D24">
    <cfRule type="expression" dxfId="6892" priority="7659">
      <formula>D24=""</formula>
    </cfRule>
  </conditionalFormatting>
  <conditionalFormatting sqref="E24">
    <cfRule type="expression" dxfId="6891" priority="7658">
      <formula>E24=""</formula>
    </cfRule>
  </conditionalFormatting>
  <conditionalFormatting sqref="G24">
    <cfRule type="expression" dxfId="6890" priority="7657">
      <formula>G24=""</formula>
    </cfRule>
  </conditionalFormatting>
  <conditionalFormatting sqref="K24">
    <cfRule type="expression" dxfId="6889" priority="7398">
      <formula>FM24&lt;&gt;""</formula>
    </cfRule>
    <cfRule type="expression" dxfId="6888" priority="7656">
      <formula>AND(K24="",L24="")</formula>
    </cfRule>
  </conditionalFormatting>
  <conditionalFormatting sqref="L24">
    <cfRule type="expression" dxfId="6887" priority="7397">
      <formula>FM24&lt;&gt;""</formula>
    </cfRule>
    <cfRule type="expression" dxfId="6886" priority="7655">
      <formula>AND(K24="",L24="")</formula>
    </cfRule>
  </conditionalFormatting>
  <conditionalFormatting sqref="O24">
    <cfRule type="expression" dxfId="6885" priority="7396">
      <formula>FM24&lt;&gt;""</formula>
    </cfRule>
    <cfRule type="expression" dxfId="6884" priority="7654">
      <formula>O24=""</formula>
    </cfRule>
  </conditionalFormatting>
  <conditionalFormatting sqref="Q24">
    <cfRule type="expression" dxfId="6883" priority="7394">
      <formula>FM24&lt;&gt;""</formula>
    </cfRule>
    <cfRule type="expression" dxfId="6882" priority="7652">
      <formula>AND(Q24&lt;&gt;"",OR(R24:AD24&lt;&gt;""))</formula>
    </cfRule>
    <cfRule type="expression" dxfId="6881" priority="7653">
      <formula>AND(Q24="",AND(R24:AD24=""))</formula>
    </cfRule>
  </conditionalFormatting>
  <conditionalFormatting sqref="R24">
    <cfRule type="expression" dxfId="6880" priority="7393">
      <formula>FM24&lt;&gt;""</formula>
    </cfRule>
    <cfRule type="expression" dxfId="6879" priority="7650">
      <formula>AND(Q24&lt;&gt;"",OR(R24:AD24&lt;&gt;""))</formula>
    </cfRule>
    <cfRule type="expression" dxfId="6878" priority="7651">
      <formula>AND(Q24="",AND(R24:AD24=""))</formula>
    </cfRule>
  </conditionalFormatting>
  <conditionalFormatting sqref="S24">
    <cfRule type="expression" dxfId="6877" priority="7392">
      <formula>FM24&lt;&gt;""</formula>
    </cfRule>
    <cfRule type="expression" dxfId="6876" priority="7648">
      <formula>AND(Q24&lt;&gt;"",OR(R24:AD24&lt;&gt;""))</formula>
    </cfRule>
    <cfRule type="expression" dxfId="6875" priority="7649">
      <formula>AND(Q24="",AND(R24:AD24=""))</formula>
    </cfRule>
  </conditionalFormatting>
  <conditionalFormatting sqref="T24">
    <cfRule type="expression" dxfId="6874" priority="7391">
      <formula>FM24&lt;&gt;""</formula>
    </cfRule>
    <cfRule type="expression" dxfId="6873" priority="7636">
      <formula>AND(Q24&lt;&gt;"",OR(R24:AD24&lt;&gt;""))</formula>
    </cfRule>
    <cfRule type="expression" dxfId="6872" priority="7647">
      <formula>AND(Q24="",AND(R24:AD24=""))</formula>
    </cfRule>
  </conditionalFormatting>
  <conditionalFormatting sqref="U24">
    <cfRule type="expression" dxfId="6871" priority="7390">
      <formula>FM24&lt;&gt;""</formula>
    </cfRule>
    <cfRule type="expression" dxfId="6870" priority="7635">
      <formula>AND(Q24&lt;&gt;"",OR(R24:AD24&lt;&gt;""))</formula>
    </cfRule>
    <cfRule type="expression" dxfId="6869" priority="7646">
      <formula>AND(Q24="",AND(R24:AD24=""))</formula>
    </cfRule>
  </conditionalFormatting>
  <conditionalFormatting sqref="V24">
    <cfRule type="expression" dxfId="6868" priority="7389">
      <formula>FM24&lt;&gt;""</formula>
    </cfRule>
    <cfRule type="expression" dxfId="6867" priority="7634">
      <formula>AND(Q24&lt;&gt;"",OR(R24:AD24&lt;&gt;""))</formula>
    </cfRule>
    <cfRule type="expression" dxfId="6866" priority="7645">
      <formula>AND(Q24="",AND(R24:AD24=""))</formula>
    </cfRule>
  </conditionalFormatting>
  <conditionalFormatting sqref="W24">
    <cfRule type="expression" dxfId="6865" priority="7388">
      <formula>FM24&lt;&gt;""</formula>
    </cfRule>
    <cfRule type="expression" dxfId="6864" priority="7633">
      <formula>AND(Q24&lt;&gt;"",OR(R24:AD24&lt;&gt;""))</formula>
    </cfRule>
    <cfRule type="expression" dxfId="6863" priority="7644">
      <formula>AND(Q24="",AND(R24:AD24=""))</formula>
    </cfRule>
  </conditionalFormatting>
  <conditionalFormatting sqref="X24">
    <cfRule type="expression" dxfId="6862" priority="7387">
      <formula>FM24&lt;&gt;""</formula>
    </cfRule>
    <cfRule type="expression" dxfId="6861" priority="7632">
      <formula>AND(Q24&lt;&gt;"",OR(R24:AD24&lt;&gt;""))</formula>
    </cfRule>
    <cfRule type="expression" dxfId="6860" priority="7643">
      <formula>AND(Q24="",AND(R24:AD24=""))</formula>
    </cfRule>
  </conditionalFormatting>
  <conditionalFormatting sqref="Y24">
    <cfRule type="expression" dxfId="6859" priority="7386">
      <formula>FM24&lt;&gt;""</formula>
    </cfRule>
    <cfRule type="expression" dxfId="6858" priority="7631">
      <formula>AND(Q24&lt;&gt;"",OR(R24:AD24&lt;&gt;""))</formula>
    </cfRule>
    <cfRule type="expression" dxfId="6857" priority="7642">
      <formula>AND(Q24="",AND(R24:AD24=""))</formula>
    </cfRule>
  </conditionalFormatting>
  <conditionalFormatting sqref="Z24">
    <cfRule type="expression" dxfId="6856" priority="7385">
      <formula>FM24&lt;&gt;""</formula>
    </cfRule>
    <cfRule type="expression" dxfId="6855" priority="7630">
      <formula>AND(Q24&lt;&gt;"",OR(R24:AD24&lt;&gt;""))</formula>
    </cfRule>
    <cfRule type="expression" dxfId="6854" priority="7641">
      <formula>AND(Q24="",AND(R24:AD24=""))</formula>
    </cfRule>
  </conditionalFormatting>
  <conditionalFormatting sqref="AA24">
    <cfRule type="expression" dxfId="6853" priority="7384">
      <formula>FM24&lt;&gt;""</formula>
    </cfRule>
    <cfRule type="expression" dxfId="6852" priority="7629">
      <formula>AND(Q24&lt;&gt;"",OR(R24:AD24&lt;&gt;""))</formula>
    </cfRule>
    <cfRule type="expression" dxfId="6851" priority="7640">
      <formula>AND(Q24="",AND(R24:AD24=""))</formula>
    </cfRule>
  </conditionalFormatting>
  <conditionalFormatting sqref="AB24">
    <cfRule type="expression" dxfId="6850" priority="7383">
      <formula>FM24&lt;&gt;""</formula>
    </cfRule>
    <cfRule type="expression" dxfId="6849" priority="7628">
      <formula>AND(Q24&lt;&gt;"",OR(R24:AD24&lt;&gt;""))</formula>
    </cfRule>
    <cfRule type="expression" dxfId="6848" priority="7639">
      <formula>AND(Q24="",AND(R24:AD24=""))</formula>
    </cfRule>
  </conditionalFormatting>
  <conditionalFormatting sqref="AC24">
    <cfRule type="expression" dxfId="6847" priority="7382">
      <formula>FM24&lt;&gt;""</formula>
    </cfRule>
    <cfRule type="expression" dxfId="6846" priority="7627">
      <formula>AND(Q24&lt;&gt;"",OR(R24:AD24&lt;&gt;""))</formula>
    </cfRule>
    <cfRule type="expression" dxfId="6845" priority="7638">
      <formula>AND(Q24="",AND(R24:AD24=""))</formula>
    </cfRule>
  </conditionalFormatting>
  <conditionalFormatting sqref="AD24">
    <cfRule type="expression" dxfId="6844" priority="7381">
      <formula>FM24&lt;&gt;""</formula>
    </cfRule>
    <cfRule type="expression" dxfId="6843" priority="7626">
      <formula>AND(Q24&lt;&gt;"",OR(R24:AD24&lt;&gt;""))</formula>
    </cfRule>
    <cfRule type="expression" dxfId="6842" priority="7637">
      <formula>AND(Q24="",AND(R24:AD24=""))</formula>
    </cfRule>
  </conditionalFormatting>
  <conditionalFormatting sqref="AE24">
    <cfRule type="expression" dxfId="6841" priority="7380">
      <formula>FM24&lt;&gt;""</formula>
    </cfRule>
    <cfRule type="expression" dxfId="6840" priority="7623">
      <formula>AND(AE24="無",OR(AF24:AI24&lt;&gt;""))</formula>
    </cfRule>
    <cfRule type="expression" dxfId="6839" priority="7624">
      <formula>AND(AE24="有",AND(AF24:AI24=""))</formula>
    </cfRule>
    <cfRule type="expression" dxfId="6838" priority="7625">
      <formula>AE24=""</formula>
    </cfRule>
  </conditionalFormatting>
  <conditionalFormatting sqref="AF24">
    <cfRule type="expression" dxfId="6837" priority="7618">
      <formula>AND(AE24="無",OR(AF24:AI24&lt;&gt;""))</formula>
    </cfRule>
    <cfRule type="expression" dxfId="6836" priority="7622">
      <formula>AND(AE24="有",AND(AF24:AI24=""))</formula>
    </cfRule>
  </conditionalFormatting>
  <conditionalFormatting sqref="AG24">
    <cfRule type="expression" dxfId="6835" priority="7617">
      <formula>AND(AE24="無",OR(AF24:AI24&lt;&gt;""))</formula>
    </cfRule>
    <cfRule type="expression" dxfId="6834" priority="7621">
      <formula>AND(AE24="有",AND(AF24:AI24=""))</formula>
    </cfRule>
  </conditionalFormatting>
  <conditionalFormatting sqref="AH24">
    <cfRule type="expression" dxfId="6833" priority="7616">
      <formula>AND(AE24="無",OR(AF24:AI24&lt;&gt;""))</formula>
    </cfRule>
    <cfRule type="expression" dxfId="6832" priority="7620">
      <formula>AND(AE24="有",AND(AF24:AI24=""))</formula>
    </cfRule>
  </conditionalFormatting>
  <conditionalFormatting sqref="AI24">
    <cfRule type="expression" dxfId="6831" priority="7615">
      <formula>AND(AE24="無",OR(AF24:AI24&lt;&gt;""))</formula>
    </cfRule>
    <cfRule type="expression" dxfId="6830" priority="7619">
      <formula>AND(AE24="有",AND(AF24:AI24=""))</formula>
    </cfRule>
  </conditionalFormatting>
  <conditionalFormatting sqref="AJ24">
    <cfRule type="expression" dxfId="6829" priority="7379">
      <formula>FM24&lt;&gt;""</formula>
    </cfRule>
    <cfRule type="expression" dxfId="6828" priority="7614">
      <formula>AJ24=""</formula>
    </cfRule>
  </conditionalFormatting>
  <conditionalFormatting sqref="AK24">
    <cfRule type="expression" dxfId="6827" priority="7378">
      <formula>FM24&lt;&gt;""</formula>
    </cfRule>
    <cfRule type="expression" dxfId="6826" priority="7613">
      <formula>AK24=""</formula>
    </cfRule>
  </conditionalFormatting>
  <conditionalFormatting sqref="AL24">
    <cfRule type="expression" dxfId="6825" priority="7377">
      <formula>FM24&lt;&gt;""</formula>
    </cfRule>
    <cfRule type="expression" dxfId="6824" priority="7612">
      <formula>AL24=""</formula>
    </cfRule>
  </conditionalFormatting>
  <conditionalFormatting sqref="AM24">
    <cfRule type="expression" dxfId="6823" priority="7376">
      <formula>FM24&lt;&gt;""</formula>
    </cfRule>
    <cfRule type="expression" dxfId="6822" priority="7611">
      <formula>AM24=""</formula>
    </cfRule>
  </conditionalFormatting>
  <conditionalFormatting sqref="AN24">
    <cfRule type="expression" dxfId="6821" priority="7375">
      <formula>FM24&lt;&gt;""</formula>
    </cfRule>
    <cfRule type="expression" dxfId="6820" priority="7606">
      <formula>AND(AN24="なし",AO24&lt;&gt;"")</formula>
    </cfRule>
    <cfRule type="expression" dxfId="6819" priority="7607">
      <formula>AND(AN24="あり",AO24="")</formula>
    </cfRule>
    <cfRule type="expression" dxfId="6818" priority="7610">
      <formula>AN24=""</formula>
    </cfRule>
  </conditionalFormatting>
  <conditionalFormatting sqref="AO24">
    <cfRule type="expression" dxfId="6817" priority="7608">
      <formula>AND(AN24="なし",AO24&lt;&gt;"")</formula>
    </cfRule>
    <cfRule type="expression" dxfId="6816" priority="7609">
      <formula>AND(AN24="あり",AO24="")</formula>
    </cfRule>
  </conditionalFormatting>
  <conditionalFormatting sqref="AP24">
    <cfRule type="expression" dxfId="6815" priority="7374">
      <formula>FM24&lt;&gt;""</formula>
    </cfRule>
    <cfRule type="expression" dxfId="6814" priority="7604">
      <formula>AND(AP24&lt;&gt;"",OR(AQ24:BD24&lt;&gt;""))</formula>
    </cfRule>
    <cfRule type="expression" dxfId="6813" priority="7605">
      <formula>AND(AP24="",AND(AQ24:BD24=""))</formula>
    </cfRule>
  </conditionalFormatting>
  <conditionalFormatting sqref="AQ24">
    <cfRule type="expression" dxfId="6812" priority="7373">
      <formula>FM24&lt;&gt;""</formula>
    </cfRule>
    <cfRule type="expression" dxfId="6811" priority="7602">
      <formula>AND(AP24&lt;&gt;"",OR(AQ24:BD24&lt;&gt;""))</formula>
    </cfRule>
    <cfRule type="expression" dxfId="6810" priority="7603">
      <formula>AND(AP24="",AND(AQ24:BD24=""))</formula>
    </cfRule>
  </conditionalFormatting>
  <conditionalFormatting sqref="AR24">
    <cfRule type="expression" dxfId="6809" priority="7372">
      <formula>FM24&lt;&gt;""</formula>
    </cfRule>
    <cfRule type="expression" dxfId="6808" priority="7600">
      <formula>AND(AP24&lt;&gt;"",OR(AQ24:BD24&lt;&gt;""))</formula>
    </cfRule>
    <cfRule type="expression" dxfId="6807" priority="7601">
      <formula>AND(AP24="",AND(AQ24:BD24=""))</formula>
    </cfRule>
  </conditionalFormatting>
  <conditionalFormatting sqref="AS24">
    <cfRule type="expression" dxfId="6806" priority="7371">
      <formula>FM24&lt;&gt;""</formula>
    </cfRule>
    <cfRule type="expression" dxfId="6805" priority="7598">
      <formula>AND(AP24&lt;&gt;"",OR(AQ24:BD24&lt;&gt;""))</formula>
    </cfRule>
    <cfRule type="expression" dxfId="6804" priority="7599">
      <formula>AND(AP24="",AND(AQ24:BD24=""))</formula>
    </cfRule>
  </conditionalFormatting>
  <conditionalFormatting sqref="AT24">
    <cfRule type="expression" dxfId="6803" priority="7370">
      <formula>FM24&lt;&gt;""</formula>
    </cfRule>
    <cfRule type="expression" dxfId="6802" priority="7596">
      <formula>AND(AP24&lt;&gt;"",OR(AQ24:BD24&lt;&gt;""))</formula>
    </cfRule>
    <cfRule type="expression" dxfId="6801" priority="7597">
      <formula>AND(AP24="",AND(AQ24:BD24=""))</formula>
    </cfRule>
  </conditionalFormatting>
  <conditionalFormatting sqref="AU24">
    <cfRule type="expression" dxfId="6800" priority="7369">
      <formula>FM24&lt;&gt;""</formula>
    </cfRule>
    <cfRule type="expression" dxfId="6799" priority="7594">
      <formula>AND(AP24&lt;&gt;"",OR(AQ24:BD24&lt;&gt;""))</formula>
    </cfRule>
    <cfRule type="expression" dxfId="6798" priority="7595">
      <formula>AND(AP24="",AND(AQ24:BD24=""))</formula>
    </cfRule>
  </conditionalFormatting>
  <conditionalFormatting sqref="AV24">
    <cfRule type="expression" dxfId="6797" priority="7368">
      <formula>FM24&lt;&gt;""</formula>
    </cfRule>
    <cfRule type="expression" dxfId="6796" priority="7592">
      <formula>AND(AP24&lt;&gt;"",OR(AQ24:BD24&lt;&gt;""))</formula>
    </cfRule>
    <cfRule type="expression" dxfId="6795" priority="7593">
      <formula>AND(AP24="",AND(AQ24:BD24=""))</formula>
    </cfRule>
  </conditionalFormatting>
  <conditionalFormatting sqref="AW24">
    <cfRule type="expression" dxfId="6794" priority="7367">
      <formula>FM24&lt;&gt;""</formula>
    </cfRule>
    <cfRule type="expression" dxfId="6793" priority="7590">
      <formula>AND(AP24&lt;&gt;"",OR(AQ24:BD24&lt;&gt;""))</formula>
    </cfRule>
    <cfRule type="expression" dxfId="6792" priority="7591">
      <formula>AND(AP24="",AND(AQ24:BD24=""))</formula>
    </cfRule>
  </conditionalFormatting>
  <conditionalFormatting sqref="AX24">
    <cfRule type="expression" dxfId="6791" priority="7366">
      <formula>FM24&lt;&gt;""</formula>
    </cfRule>
    <cfRule type="expression" dxfId="6790" priority="7588">
      <formula>AND(AP24&lt;&gt;"",OR(AQ24:BD24&lt;&gt;""))</formula>
    </cfRule>
    <cfRule type="expression" dxfId="6789" priority="7589">
      <formula>AND(AP24="",AND(AQ24:BD24=""))</formula>
    </cfRule>
  </conditionalFormatting>
  <conditionalFormatting sqref="AY24">
    <cfRule type="expression" dxfId="6788" priority="7365">
      <formula>FM24&lt;&gt;""</formula>
    </cfRule>
    <cfRule type="expression" dxfId="6787" priority="7586">
      <formula>AND(AP24&lt;&gt;"",OR(AQ24:BD24&lt;&gt;""))</formula>
    </cfRule>
    <cfRule type="expression" dxfId="6786" priority="7587">
      <formula>AND(AP24="",AND(AQ24:BD24=""))</formula>
    </cfRule>
  </conditionalFormatting>
  <conditionalFormatting sqref="AZ24">
    <cfRule type="expression" dxfId="6785" priority="7364">
      <formula>FM24&lt;&gt;""</formula>
    </cfRule>
    <cfRule type="expression" dxfId="6784" priority="7584">
      <formula>AND(AP24&lt;&gt;"",OR(AQ24:BD24&lt;&gt;""))</formula>
    </cfRule>
    <cfRule type="expression" dxfId="6783" priority="7585">
      <formula>AND(AP24="",AND(AQ24:BD24=""))</formula>
    </cfRule>
  </conditionalFormatting>
  <conditionalFormatting sqref="BA24">
    <cfRule type="expression" dxfId="6782" priority="7363">
      <formula>FM24&lt;&gt;""</formula>
    </cfRule>
    <cfRule type="expression" dxfId="6781" priority="7582">
      <formula>AND(AP24&lt;&gt;"",OR(AQ24:BD24&lt;&gt;""))</formula>
    </cfRule>
    <cfRule type="expression" dxfId="6780" priority="7583">
      <formula>AND(AP24="",AND(AQ24:BD24=""))</formula>
    </cfRule>
  </conditionalFormatting>
  <conditionalFormatting sqref="BB24">
    <cfRule type="expression" dxfId="6779" priority="7362">
      <formula>FM24&lt;&gt;""</formula>
    </cfRule>
    <cfRule type="expression" dxfId="6778" priority="7580">
      <formula>AND(AP24&lt;&gt;"",OR(AQ24:BD24&lt;&gt;""))</formula>
    </cfRule>
    <cfRule type="expression" dxfId="6777" priority="7581">
      <formula>AND(AP24="",AND(AQ24:BD24=""))</formula>
    </cfRule>
  </conditionalFormatting>
  <conditionalFormatting sqref="BC24">
    <cfRule type="expression" dxfId="6776" priority="7361">
      <formula>FM24&lt;&gt;""</formula>
    </cfRule>
    <cfRule type="expression" dxfId="6775" priority="7578">
      <formula>AND(AP24&lt;&gt;"",OR(AQ24:BD24&lt;&gt;""))</formula>
    </cfRule>
    <cfRule type="expression" dxfId="6774" priority="7579">
      <formula>AND(AP24="",AND(AQ24:BD24=""))</formula>
    </cfRule>
  </conditionalFormatting>
  <conditionalFormatting sqref="BD24">
    <cfRule type="expression" dxfId="6773" priority="7360">
      <formula>FM24&lt;&gt;""</formula>
    </cfRule>
    <cfRule type="expression" dxfId="6772" priority="7576">
      <formula>AND(AP24&lt;&gt;"",OR(AQ24:BD24&lt;&gt;""))</formula>
    </cfRule>
    <cfRule type="expression" dxfId="6771" priority="7577">
      <formula>AND(AP24="",AND(AQ24:BD24=""))</formula>
    </cfRule>
  </conditionalFormatting>
  <conditionalFormatting sqref="BG24">
    <cfRule type="expression" dxfId="6770" priority="7417">
      <formula>AND(BE24="独居",BG24&gt;=1)</formula>
    </cfRule>
    <cfRule type="expression" dxfId="6769" priority="7574">
      <formula>AND(BE24="同居",AND(BN24="",BG24&lt;&gt;COUNTA(BI24:BM24)))</formula>
    </cfRule>
    <cfRule type="expression" dxfId="6768" priority="7575">
      <formula>AND(BE24="同居",OR(BG24="",BG24=0))</formula>
    </cfRule>
  </conditionalFormatting>
  <conditionalFormatting sqref="BH24">
    <cfRule type="expression" dxfId="6767" priority="7572">
      <formula>AND(BE24="独居",BH24&gt;=1)</formula>
    </cfRule>
    <cfRule type="expression" dxfId="6766" priority="7573">
      <formula>AND(BE24="同居",OR(BH24="",BH24&gt;BG24))</formula>
    </cfRule>
  </conditionalFormatting>
  <conditionalFormatting sqref="BI24">
    <cfRule type="expression" dxfId="6765" priority="7565">
      <formula>AND(BE24="独居",OR(BI24:BN24&lt;&gt;""))</formula>
    </cfRule>
    <cfRule type="expression" dxfId="6764" priority="7571">
      <formula>AND(BE24="同居",AND(BN24="",BG24&lt;&gt;COUNTA(BI24:BM24)))</formula>
    </cfRule>
  </conditionalFormatting>
  <conditionalFormatting sqref="BJ24">
    <cfRule type="expression" dxfId="6763" priority="7564">
      <formula>AND(BE24="独居",OR(BI24:BN24&lt;&gt;""))</formula>
    </cfRule>
    <cfRule type="expression" dxfId="6762" priority="7570">
      <formula>AND(BE24="同居",AND(BN24="",BG24&lt;&gt;COUNTA(BI24:BM24)))</formula>
    </cfRule>
  </conditionalFormatting>
  <conditionalFormatting sqref="BK24">
    <cfRule type="expression" dxfId="6761" priority="7563">
      <formula>AND(BE24="独居",OR(BI24:BN24&lt;&gt;""))</formula>
    </cfRule>
    <cfRule type="expression" dxfId="6760" priority="7569">
      <formula>AND(BE24="同居",AND(BN24="",BG24&lt;&gt;COUNTA(BI24:BM24)))</formula>
    </cfRule>
  </conditionalFormatting>
  <conditionalFormatting sqref="BL24">
    <cfRule type="expression" dxfId="6759" priority="7562">
      <formula>AND(BE24="独居",OR(BI24:BN24&lt;&gt;""))</formula>
    </cfRule>
    <cfRule type="expression" dxfId="6758" priority="7568">
      <formula>AND(BE24="同居",AND(BN24="",BG24&lt;&gt;COUNTA(BI24:BM24)))</formula>
    </cfRule>
  </conditionalFormatting>
  <conditionalFormatting sqref="BM24">
    <cfRule type="expression" dxfId="6757" priority="7561">
      <formula>AND(BE24="独居",OR(BI24:BN24&lt;&gt;""))</formula>
    </cfRule>
    <cfRule type="expression" dxfId="6756" priority="7567">
      <formula>AND(BE24="同居",AND(BN24="",BG24&lt;&gt;COUNTA(BI24:BM24)))</formula>
    </cfRule>
  </conditionalFormatting>
  <conditionalFormatting sqref="BN24">
    <cfRule type="expression" dxfId="6755" priority="7560">
      <formula>AND(BE24="独居",OR(BI24:BN24&lt;&gt;""))</formula>
    </cfRule>
    <cfRule type="expression" dxfId="6754" priority="7566">
      <formula>AND(BE24="同居",AND(BN24="",BG24&lt;&gt;COUNTA(BI24:BM24)))</formula>
    </cfRule>
  </conditionalFormatting>
  <conditionalFormatting sqref="CG24">
    <cfRule type="expression" dxfId="6753" priority="7347">
      <formula>FM24&lt;&gt;""</formula>
    </cfRule>
    <cfRule type="expression" dxfId="6752" priority="7559">
      <formula>CG24=""</formula>
    </cfRule>
  </conditionalFormatting>
  <conditionalFormatting sqref="CH24">
    <cfRule type="expression" dxfId="6751" priority="7346">
      <formula>FM24&lt;&gt;""</formula>
    </cfRule>
    <cfRule type="expression" dxfId="6750" priority="7558">
      <formula>CH24=""</formula>
    </cfRule>
  </conditionalFormatting>
  <conditionalFormatting sqref="CI24">
    <cfRule type="expression" dxfId="6749" priority="7345">
      <formula>FM24&lt;&gt;""</formula>
    </cfRule>
    <cfRule type="expression" dxfId="6748" priority="7557">
      <formula>CI24=""</formula>
    </cfRule>
  </conditionalFormatting>
  <conditionalFormatting sqref="CJ24">
    <cfRule type="expression" dxfId="6747" priority="7344">
      <formula>FM24&lt;&gt;""</formula>
    </cfRule>
    <cfRule type="expression" dxfId="6746" priority="7556">
      <formula>CJ24=""</formula>
    </cfRule>
  </conditionalFormatting>
  <conditionalFormatting sqref="CK24">
    <cfRule type="expression" dxfId="6745" priority="7343">
      <formula>FM24&lt;&gt;""</formula>
    </cfRule>
    <cfRule type="expression" dxfId="6744" priority="7555">
      <formula>CK24=""</formula>
    </cfRule>
  </conditionalFormatting>
  <conditionalFormatting sqref="CL24">
    <cfRule type="expression" dxfId="6743" priority="7342">
      <formula>FM24&lt;&gt;""</formula>
    </cfRule>
    <cfRule type="expression" dxfId="6742" priority="7554">
      <formula>CL24=""</formula>
    </cfRule>
  </conditionalFormatting>
  <conditionalFormatting sqref="CM24">
    <cfRule type="expression" dxfId="6741" priority="7341">
      <formula>FM24&lt;&gt;""</formula>
    </cfRule>
    <cfRule type="expression" dxfId="6740" priority="7553">
      <formula>CM24=""</formula>
    </cfRule>
  </conditionalFormatting>
  <conditionalFormatting sqref="CN24">
    <cfRule type="expression" dxfId="6739" priority="7340">
      <formula>FM24&lt;&gt;""</formula>
    </cfRule>
    <cfRule type="expression" dxfId="6738" priority="7552">
      <formula>CN24=""</formula>
    </cfRule>
  </conditionalFormatting>
  <conditionalFormatting sqref="CO24">
    <cfRule type="expression" dxfId="6737" priority="7416">
      <formula>AND(CN24=0,CO24&lt;&gt;"")</formula>
    </cfRule>
    <cfRule type="expression" dxfId="6736" priority="7551">
      <formula>AND(CN24&gt;0,CO24="")</formula>
    </cfRule>
  </conditionalFormatting>
  <conditionalFormatting sqref="CP24">
    <cfRule type="expression" dxfId="6735" priority="7339">
      <formula>FM24&lt;&gt;""</formula>
    </cfRule>
    <cfRule type="expression" dxfId="6734" priority="7549">
      <formula>AND(CP24&lt;&gt;"",OR(CQ24:CT24&lt;&gt;""))</formula>
    </cfRule>
    <cfRule type="expression" dxfId="6733" priority="7550">
      <formula>AND(CP24="",AND(CQ24:CT24=""))</formula>
    </cfRule>
  </conditionalFormatting>
  <conditionalFormatting sqref="CQ24">
    <cfRule type="expression" dxfId="6732" priority="7338">
      <formula>FM24&lt;&gt;""</formula>
    </cfRule>
    <cfRule type="expression" dxfId="6731" priority="7547">
      <formula>AND(CP24&lt;&gt;"",OR(CQ24:CT24&lt;&gt;""))</formula>
    </cfRule>
    <cfRule type="expression" dxfId="6730" priority="7548">
      <formula>AND(CP24="",AND(CQ24:CT24=""))</formula>
    </cfRule>
  </conditionalFormatting>
  <conditionalFormatting sqref="CR24">
    <cfRule type="expression" dxfId="6729" priority="7337">
      <formula>FM24&lt;&gt;""</formula>
    </cfRule>
    <cfRule type="expression" dxfId="6728" priority="7545">
      <formula>AND(CP24&lt;&gt;"",OR(CQ24:CT24&lt;&gt;""))</formula>
    </cfRule>
    <cfRule type="expression" dxfId="6727" priority="7546">
      <formula>AND(CP24="",AND(CQ24:CT24=""))</formula>
    </cfRule>
  </conditionalFormatting>
  <conditionalFormatting sqref="CS24">
    <cfRule type="expression" dxfId="6726" priority="7336">
      <formula>FM24&lt;&gt;""</formula>
    </cfRule>
    <cfRule type="expression" dxfId="6725" priority="7543">
      <formula>AND(CP24&lt;&gt;"",OR(CQ24:CT24&lt;&gt;""))</formula>
    </cfRule>
    <cfRule type="expression" dxfId="6724" priority="7544">
      <formula>AND(CP24="",AND(CQ24:CT24=""))</formula>
    </cfRule>
  </conditionalFormatting>
  <conditionalFormatting sqref="CT24">
    <cfRule type="expression" dxfId="6723" priority="7335">
      <formula>FM24&lt;&gt;""</formula>
    </cfRule>
    <cfRule type="expression" dxfId="6722" priority="7541">
      <formula>AND(CP24&lt;&gt;"",OR(CQ24:CT24&lt;&gt;""))</formula>
    </cfRule>
    <cfRule type="expression" dxfId="6721" priority="7542">
      <formula>AND(CP24="",AND(CQ24:CT24=""))</formula>
    </cfRule>
  </conditionalFormatting>
  <conditionalFormatting sqref="CU24">
    <cfRule type="expression" dxfId="6720" priority="7334">
      <formula>FM24&lt;&gt;""</formula>
    </cfRule>
    <cfRule type="expression" dxfId="6719" priority="7540">
      <formula>CU24=""</formula>
    </cfRule>
  </conditionalFormatting>
  <conditionalFormatting sqref="CV24">
    <cfRule type="expression" dxfId="6718" priority="7333">
      <formula>FM24&lt;&gt;""</formula>
    </cfRule>
    <cfRule type="expression" dxfId="6717" priority="7539">
      <formula>CV24=""</formula>
    </cfRule>
  </conditionalFormatting>
  <conditionalFormatting sqref="CW24">
    <cfRule type="expression" dxfId="6716" priority="7332">
      <formula>FM24&lt;&gt;""</formula>
    </cfRule>
    <cfRule type="expression" dxfId="6715" priority="7537">
      <formula>AND(CW24&lt;&gt;"",OR(CX24:DI24&lt;&gt;""))</formula>
    </cfRule>
    <cfRule type="expression" dxfId="6714" priority="7538">
      <formula>AND(CW24="",AND(CX24:DI24=""))</formula>
    </cfRule>
  </conditionalFormatting>
  <conditionalFormatting sqref="CX24">
    <cfRule type="expression" dxfId="6713" priority="7331">
      <formula>FM24&lt;&gt;""</formula>
    </cfRule>
    <cfRule type="expression" dxfId="6712" priority="7511">
      <formula>AND(CY24&lt;&gt;"",CX24="")</formula>
    </cfRule>
    <cfRule type="expression" dxfId="6711" priority="7535">
      <formula>AND(CW24&lt;&gt;"",OR(CX24:DI24&lt;&gt;""))</formula>
    </cfRule>
    <cfRule type="expression" dxfId="6710" priority="7536">
      <formula>AND(CW24="",AND(CX24:DI24=""))</formula>
    </cfRule>
  </conditionalFormatting>
  <conditionalFormatting sqref="CY24">
    <cfRule type="expression" dxfId="6709" priority="7330">
      <formula>FM24&lt;&gt;""</formula>
    </cfRule>
    <cfRule type="expression" dxfId="6708" priority="7512">
      <formula>AND(CX24&lt;&gt;"",CY24="")</formula>
    </cfRule>
    <cfRule type="expression" dxfId="6707" priority="7533">
      <formula>AND(CW24&lt;&gt;"",OR(CX24:DI24&lt;&gt;""))</formula>
    </cfRule>
    <cfRule type="expression" dxfId="6706" priority="7534">
      <formula>AND(CW24="",AND(CX24:DI24=""))</formula>
    </cfRule>
  </conditionalFormatting>
  <conditionalFormatting sqref="CZ24">
    <cfRule type="expression" dxfId="6705" priority="7329">
      <formula>FM24&lt;&gt;""</formula>
    </cfRule>
    <cfRule type="expression" dxfId="6704" priority="7531">
      <formula>AND(CW24&lt;&gt;"",OR(CX24:DI24&lt;&gt;""))</formula>
    </cfRule>
    <cfRule type="expression" dxfId="6703" priority="7532">
      <formula>AND(CW24="",AND(CX24:DI24=""))</formula>
    </cfRule>
  </conditionalFormatting>
  <conditionalFormatting sqref="DA24">
    <cfRule type="expression" dxfId="6702" priority="7328">
      <formula>FM24&lt;&gt;""</formula>
    </cfRule>
    <cfRule type="expression" dxfId="6701" priority="7509">
      <formula>AND(DB24&lt;&gt;"",DA24="")</formula>
    </cfRule>
    <cfRule type="expression" dxfId="6700" priority="7529">
      <formula>AND(CW24&lt;&gt;"",OR(CX24:DI24&lt;&gt;""))</formula>
    </cfRule>
    <cfRule type="expression" dxfId="6699" priority="7530">
      <formula>AND(CW24="",AND(CX24:DI24=""))</formula>
    </cfRule>
  </conditionalFormatting>
  <conditionalFormatting sqref="DB24">
    <cfRule type="expression" dxfId="6698" priority="7327">
      <formula>FM24&lt;&gt;""</formula>
    </cfRule>
    <cfRule type="expression" dxfId="6697" priority="7510">
      <formula>AND(DA24&lt;&gt;"",DB24="")</formula>
    </cfRule>
    <cfRule type="expression" dxfId="6696" priority="7527">
      <formula>AND(CW24&lt;&gt;"",OR(CX24:DI24&lt;&gt;""))</formula>
    </cfRule>
    <cfRule type="expression" dxfId="6695" priority="7528">
      <formula>AND(CW24="",AND(CX24:DI24=""))</formula>
    </cfRule>
  </conditionalFormatting>
  <conditionalFormatting sqref="DC24">
    <cfRule type="expression" dxfId="6694" priority="7326">
      <formula>FM24&lt;&gt;""</formula>
    </cfRule>
    <cfRule type="expression" dxfId="6693" priority="7525">
      <formula>AND(CW24&lt;&gt;"",OR(CX24:DI24&lt;&gt;""))</formula>
    </cfRule>
    <cfRule type="expression" dxfId="6692" priority="7526">
      <formula>AND(CW24="",AND(CX24:DI24=""))</formula>
    </cfRule>
  </conditionalFormatting>
  <conditionalFormatting sqref="DD24">
    <cfRule type="expression" dxfId="6691" priority="7325">
      <formula>FM24&lt;&gt;""</formula>
    </cfRule>
    <cfRule type="expression" dxfId="6690" priority="7523">
      <formula>AND(CW24&lt;&gt;"",OR(CX24:DI24&lt;&gt;""))</formula>
    </cfRule>
    <cfRule type="expression" dxfId="6689" priority="7524">
      <formula>AND(CW24="",AND(CX24:DI24=""))</formula>
    </cfRule>
  </conditionalFormatting>
  <conditionalFormatting sqref="DE24">
    <cfRule type="expression" dxfId="6688" priority="7324">
      <formula>FM24&lt;&gt;""</formula>
    </cfRule>
    <cfRule type="expression" dxfId="6687" priority="7521">
      <formula>AND(CW24&lt;&gt;"",OR(CX24:DI24&lt;&gt;""))</formula>
    </cfRule>
    <cfRule type="expression" dxfId="6686" priority="7522">
      <formula>AND(CW24="",AND(CX24:DI24=""))</formula>
    </cfRule>
  </conditionalFormatting>
  <conditionalFormatting sqref="DF24">
    <cfRule type="expression" dxfId="6685" priority="7323">
      <formula>FM24&lt;&gt;""</formula>
    </cfRule>
    <cfRule type="expression" dxfId="6684" priority="7505">
      <formula>AND(DG24&lt;&gt;"",DF24="")</formula>
    </cfRule>
    <cfRule type="expression" dxfId="6683" priority="7519">
      <formula>AND(CW24&lt;&gt;"",OR(CX24:DI24&lt;&gt;""))</formula>
    </cfRule>
    <cfRule type="expression" dxfId="6682" priority="7520">
      <formula>AND(CW24="",AND(CX24:DI24=""))</formula>
    </cfRule>
  </conditionalFormatting>
  <conditionalFormatting sqref="DG24">
    <cfRule type="expression" dxfId="6681" priority="7322">
      <formula>FM24&lt;&gt;""</formula>
    </cfRule>
    <cfRule type="expression" dxfId="6680" priority="7506">
      <formula>AND(DF24&lt;&gt;"",DG24="")</formula>
    </cfRule>
    <cfRule type="expression" dxfId="6679" priority="7517">
      <formula>AND(CW24&lt;&gt;"",OR(CX24:DI24&lt;&gt;""))</formula>
    </cfRule>
    <cfRule type="expression" dxfId="6678" priority="7518">
      <formula>AND(CW24="",AND(CX24:DI24=""))</formula>
    </cfRule>
  </conditionalFormatting>
  <conditionalFormatting sqref="DH24">
    <cfRule type="expression" dxfId="6677" priority="7321">
      <formula>FM24&lt;&gt;""</formula>
    </cfRule>
    <cfRule type="expression" dxfId="6676" priority="7515">
      <formula>AND(CW24&lt;&gt;"",OR(CX24:DI24&lt;&gt;""))</formula>
    </cfRule>
    <cfRule type="expression" dxfId="6675" priority="7516">
      <formula>AND(CW24="",AND(CX24:DI24=""))</formula>
    </cfRule>
  </conditionalFormatting>
  <conditionalFormatting sqref="DI24">
    <cfRule type="expression" dxfId="6674" priority="7320">
      <formula>FM24&lt;&gt;""</formula>
    </cfRule>
    <cfRule type="expression" dxfId="6673" priority="7513">
      <formula>AND(CW24&lt;&gt;"",OR(CX24:DI24&lt;&gt;""))</formula>
    </cfRule>
    <cfRule type="expression" dxfId="6672" priority="7514">
      <formula>AND(CW24="",AND(CX24:DI24=""))</formula>
    </cfRule>
  </conditionalFormatting>
  <conditionalFormatting sqref="DJ24">
    <cfRule type="expression" dxfId="6671" priority="7319">
      <formula>FM24&lt;&gt;""</formula>
    </cfRule>
    <cfRule type="expression" dxfId="6670" priority="7508">
      <formula>DJ24=""</formula>
    </cfRule>
  </conditionalFormatting>
  <conditionalFormatting sqref="DK24">
    <cfRule type="expression" dxfId="6669" priority="7318">
      <formula>FM24&lt;&gt;""</formula>
    </cfRule>
    <cfRule type="expression" dxfId="6668" priority="7507">
      <formula>AND(DJ24&lt;&gt;"自立",DK24="")</formula>
    </cfRule>
  </conditionalFormatting>
  <conditionalFormatting sqref="DL24">
    <cfRule type="expression" dxfId="6667" priority="7317">
      <formula>FM24&lt;&gt;""</formula>
    </cfRule>
    <cfRule type="expression" dxfId="6666" priority="7504">
      <formula>DL24=""</formula>
    </cfRule>
  </conditionalFormatting>
  <conditionalFormatting sqref="DM24">
    <cfRule type="expression" dxfId="6665" priority="7502">
      <formula>AND(DL24&lt;&gt;"アレルギー食",DM24&lt;&gt;"")</formula>
    </cfRule>
    <cfRule type="expression" dxfId="6664" priority="7503">
      <formula>AND(DL24="アレルギー食",DM24="")</formula>
    </cfRule>
  </conditionalFormatting>
  <conditionalFormatting sqref="DN24">
    <cfRule type="expression" dxfId="6663" priority="7316">
      <formula>FM24&lt;&gt;""</formula>
    </cfRule>
    <cfRule type="expression" dxfId="6662" priority="7501">
      <formula>DN24=""</formula>
    </cfRule>
  </conditionalFormatting>
  <conditionalFormatting sqref="DO24">
    <cfRule type="expression" dxfId="6661" priority="7315">
      <formula>FM24&lt;&gt;""</formula>
    </cfRule>
    <cfRule type="expression" dxfId="6660" priority="7495">
      <formula>AND(DO24&lt;&gt;"",DN24="")</formula>
    </cfRule>
    <cfRule type="expression" dxfId="6659" priority="7499">
      <formula>AND(DN24&lt;&gt;"自立",DO24="")</formula>
    </cfRule>
    <cfRule type="expression" dxfId="6658" priority="7500">
      <formula>AND(DN24="自立",DO24&lt;&gt;"")</formula>
    </cfRule>
  </conditionalFormatting>
  <conditionalFormatting sqref="DP24">
    <cfRule type="expression" dxfId="6657" priority="7314">
      <formula>FM24&lt;&gt;""</formula>
    </cfRule>
    <cfRule type="expression" dxfId="6656" priority="7498">
      <formula>DP24=""</formula>
    </cfRule>
  </conditionalFormatting>
  <conditionalFormatting sqref="DQ24">
    <cfRule type="expression" dxfId="6655" priority="7313">
      <formula>FM24&lt;&gt;""</formula>
    </cfRule>
    <cfRule type="expression" dxfId="6654" priority="7494">
      <formula>AND(DQ24&lt;&gt;"",DP24="")</formula>
    </cfRule>
    <cfRule type="expression" dxfId="6653" priority="7496">
      <formula>AND(DP24&lt;&gt;"自立",DQ24="")</formula>
    </cfRule>
    <cfRule type="expression" dxfId="6652" priority="7497">
      <formula>AND(DP24="自立",DQ24&lt;&gt;"")</formula>
    </cfRule>
  </conditionalFormatting>
  <conditionalFormatting sqref="DR24">
    <cfRule type="expression" dxfId="6651" priority="7312">
      <formula>FM24&lt;&gt;""</formula>
    </cfRule>
    <cfRule type="expression" dxfId="6650" priority="7493">
      <formula>DR24=""</formula>
    </cfRule>
  </conditionalFormatting>
  <conditionalFormatting sqref="DS24">
    <cfRule type="expression" dxfId="6649" priority="7311">
      <formula>FM24&lt;&gt;""</formula>
    </cfRule>
    <cfRule type="expression" dxfId="6648" priority="7490">
      <formula>AND(DS24&lt;&gt;"",DR24="")</formula>
    </cfRule>
    <cfRule type="expression" dxfId="6647" priority="7491">
      <formula>AND(DR24&lt;&gt;"自立",DS24="")</formula>
    </cfRule>
    <cfRule type="expression" dxfId="6646" priority="7492">
      <formula>AND(DR24="自立",DS24&lt;&gt;"")</formula>
    </cfRule>
  </conditionalFormatting>
  <conditionalFormatting sqref="DT24">
    <cfRule type="expression" dxfId="6645" priority="7310">
      <formula>FM24&lt;&gt;""</formula>
    </cfRule>
    <cfRule type="expression" dxfId="6644" priority="7489">
      <formula>DT24=""</formula>
    </cfRule>
  </conditionalFormatting>
  <conditionalFormatting sqref="DV24">
    <cfRule type="expression" dxfId="6643" priority="7308">
      <formula>FM24&lt;&gt;""</formula>
    </cfRule>
    <cfRule type="expression" dxfId="6642" priority="7488">
      <formula>DV24=""</formula>
    </cfRule>
  </conditionalFormatting>
  <conditionalFormatting sqref="EA24">
    <cfRule type="expression" dxfId="6641" priority="7306">
      <formula>FM24&lt;&gt;""</formula>
    </cfRule>
    <cfRule type="expression" dxfId="6640" priority="7438">
      <formula>AND(EB24&lt;&gt;"",EA24&lt;&gt;"その他")</formula>
    </cfRule>
    <cfRule type="expression" dxfId="6639" priority="7487">
      <formula>EA24=""</formula>
    </cfRule>
  </conditionalFormatting>
  <conditionalFormatting sqref="EB24">
    <cfRule type="expression" dxfId="6638" priority="7485">
      <formula>AND(EA24&lt;&gt;"その他",EB24&lt;&gt;"")</formula>
    </cfRule>
    <cfRule type="expression" dxfId="6637" priority="7486">
      <formula>AND(EA24="その他",EB24="")</formula>
    </cfRule>
  </conditionalFormatting>
  <conditionalFormatting sqref="EC24">
    <cfRule type="expression" dxfId="6636" priority="7305">
      <formula>FM24&lt;&gt;""</formula>
    </cfRule>
    <cfRule type="expression" dxfId="6635" priority="7484">
      <formula>AND(EC24:EI24="")</formula>
    </cfRule>
  </conditionalFormatting>
  <conditionalFormatting sqref="ED24">
    <cfRule type="expression" dxfId="6634" priority="7304">
      <formula>FM24&lt;&gt;""</formula>
    </cfRule>
    <cfRule type="expression" dxfId="6633" priority="7483">
      <formula>AND(EC24:EI24="")</formula>
    </cfRule>
  </conditionalFormatting>
  <conditionalFormatting sqref="EE24">
    <cfRule type="expression" dxfId="6632" priority="7303">
      <formula>FM24&lt;&gt;""</formula>
    </cfRule>
    <cfRule type="expression" dxfId="6631" priority="7482">
      <formula>AND(EC24:EI24="")</formula>
    </cfRule>
  </conditionalFormatting>
  <conditionalFormatting sqref="EF24">
    <cfRule type="expression" dxfId="6630" priority="7302">
      <formula>FM24&lt;&gt;""</formula>
    </cfRule>
    <cfRule type="expression" dxfId="6629" priority="7481">
      <formula>AND(EC24:EI24="")</formula>
    </cfRule>
  </conditionalFormatting>
  <conditionalFormatting sqref="EG24">
    <cfRule type="expression" dxfId="6628" priority="7301">
      <formula>FM24&lt;&gt;""</formula>
    </cfRule>
    <cfRule type="expression" dxfId="6627" priority="7480">
      <formula>AND(EC24:EI24="")</formula>
    </cfRule>
  </conditionalFormatting>
  <conditionalFormatting sqref="EH24">
    <cfRule type="expression" dxfId="6626" priority="7300">
      <formula>FM24&lt;&gt;""</formula>
    </cfRule>
    <cfRule type="expression" dxfId="6625" priority="7479">
      <formula>AND(EC24:EI24="")</formula>
    </cfRule>
  </conditionalFormatting>
  <conditionalFormatting sqref="EI24">
    <cfRule type="expression" dxfId="6624" priority="7299">
      <formula>FM24&lt;&gt;""</formula>
    </cfRule>
    <cfRule type="expression" dxfId="6623" priority="7478">
      <formula>AND(EC24:EI24="")</formula>
    </cfRule>
  </conditionalFormatting>
  <conditionalFormatting sqref="EL24">
    <cfRule type="expression" dxfId="6622" priority="7298">
      <formula>FM24&lt;&gt;""</formula>
    </cfRule>
    <cfRule type="expression" dxfId="6621" priority="7476">
      <formula>AND(EK24&lt;&gt;"",EL24&lt;&gt;"")</formula>
    </cfRule>
    <cfRule type="expression" dxfId="6620" priority="7477">
      <formula>AND(EK24="",EL24="")</formula>
    </cfRule>
  </conditionalFormatting>
  <conditionalFormatting sqref="EM24">
    <cfRule type="expression" dxfId="6619" priority="7297">
      <formula>FM24&lt;&gt;""</formula>
    </cfRule>
    <cfRule type="expression" dxfId="6618" priority="7474">
      <formula>AND(EK24&lt;&gt;"",EM24&lt;&gt;"")</formula>
    </cfRule>
    <cfRule type="expression" dxfId="6617" priority="7475">
      <formula>AND(EK24="",EM24="")</formula>
    </cfRule>
  </conditionalFormatting>
  <conditionalFormatting sqref="EN24">
    <cfRule type="expression" dxfId="6616" priority="7296">
      <formula>FM24&lt;&gt;""</formula>
    </cfRule>
    <cfRule type="expression" dxfId="6615" priority="7472">
      <formula>AND(EK24&lt;&gt;"",EN24&lt;&gt;"")</formula>
    </cfRule>
    <cfRule type="expression" dxfId="6614" priority="7473">
      <formula>AND(EK24="",EN24="")</formula>
    </cfRule>
  </conditionalFormatting>
  <conditionalFormatting sqref="EP24">
    <cfRule type="expression" dxfId="6613" priority="7466">
      <formula>AND(EK24&lt;&gt;"",EP24&lt;&gt;"")</formula>
    </cfRule>
    <cfRule type="expression" dxfId="6612" priority="7470">
      <formula>AND(EP24&lt;&gt;"",EO24="")</formula>
    </cfRule>
    <cfRule type="expression" dxfId="6611" priority="7471">
      <formula>AND(EO24&lt;&gt;"",EP24="")</formula>
    </cfRule>
  </conditionalFormatting>
  <conditionalFormatting sqref="EQ24">
    <cfRule type="expression" dxfId="6610" priority="7465">
      <formula>AND(EK24&lt;&gt;"",EQ24&lt;&gt;"")</formula>
    </cfRule>
    <cfRule type="expression" dxfId="6609" priority="7468">
      <formula>AND(EQ24&lt;&gt;"",EO24="")</formula>
    </cfRule>
    <cfRule type="expression" dxfId="6608" priority="7469">
      <formula>AND(EO24&lt;&gt;"",EQ24="")</formula>
    </cfRule>
  </conditionalFormatting>
  <conditionalFormatting sqref="EO24">
    <cfRule type="expression" dxfId="6607" priority="7467">
      <formula>AND(EK24&lt;&gt;"",EO24&lt;&gt;"")</formula>
    </cfRule>
  </conditionalFormatting>
  <conditionalFormatting sqref="ES24">
    <cfRule type="expression" dxfId="6606" priority="7295">
      <formula>FM24&lt;&gt;""</formula>
    </cfRule>
    <cfRule type="expression" dxfId="6605" priority="7463">
      <formula>AND(ER24&lt;&gt;"",ES24&lt;&gt;"")</formula>
    </cfRule>
    <cfRule type="expression" dxfId="6604" priority="7464">
      <formula>AND(ER24="",ES24="")</formula>
    </cfRule>
  </conditionalFormatting>
  <conditionalFormatting sqref="ET24">
    <cfRule type="expression" dxfId="6603" priority="7294">
      <formula>FM24&lt;&gt;""</formula>
    </cfRule>
    <cfRule type="expression" dxfId="6602" priority="7461">
      <formula>AND(ER24&lt;&gt;"",ET24&lt;&gt;"")</formula>
    </cfRule>
    <cfRule type="expression" dxfId="6601" priority="7462">
      <formula>AND(ER24="",ET24="")</formula>
    </cfRule>
  </conditionalFormatting>
  <conditionalFormatting sqref="EU24">
    <cfRule type="expression" dxfId="6600" priority="7293">
      <formula>FM24&lt;&gt;""</formula>
    </cfRule>
    <cfRule type="expression" dxfId="6599" priority="7459">
      <formula>AND(ER24&lt;&gt;"",EU24&lt;&gt;"")</formula>
    </cfRule>
    <cfRule type="expression" dxfId="6598" priority="7460">
      <formula>AND(ER24="",EU24="")</formula>
    </cfRule>
  </conditionalFormatting>
  <conditionalFormatting sqref="EW24">
    <cfRule type="expression" dxfId="6597" priority="7453">
      <formula>AND(ER24&lt;&gt;"",EW24&lt;&gt;"")</formula>
    </cfRule>
    <cfRule type="expression" dxfId="6596" priority="7457">
      <formula>AND(EW24&lt;&gt;"",EV24="")</formula>
    </cfRule>
    <cfRule type="expression" dxfId="6595" priority="7458">
      <formula>AND(EV24&lt;&gt;"",EW24="")</formula>
    </cfRule>
  </conditionalFormatting>
  <conditionalFormatting sqref="EX24">
    <cfRule type="expression" dxfId="6594" priority="7452">
      <formula>AND(ER24&lt;&gt;"",EX24&lt;&gt;"")</formula>
    </cfRule>
    <cfRule type="expression" dxfId="6593" priority="7455">
      <formula>AND(EX24&lt;&gt;"",EV24="")</formula>
    </cfRule>
    <cfRule type="expression" dxfId="6592" priority="7456">
      <formula>AND(EV24&lt;&gt;"",EX24="")</formula>
    </cfRule>
  </conditionalFormatting>
  <conditionalFormatting sqref="EV24">
    <cfRule type="expression" dxfId="6591" priority="7454">
      <formula>AND(ER24&lt;&gt;"",EV24&lt;&gt;"")</formula>
    </cfRule>
  </conditionalFormatting>
  <conditionalFormatting sqref="ER24">
    <cfRule type="expression" dxfId="6590" priority="7451">
      <formula>AND(ER24&lt;&gt;"",OR(ES24:EX24&lt;&gt;""))</formula>
    </cfRule>
  </conditionalFormatting>
  <conditionalFormatting sqref="EK24">
    <cfRule type="expression" dxfId="6589" priority="7450">
      <formula>AND(EK24&lt;&gt;"",OR(EL24:EQ24&lt;&gt;""))</formula>
    </cfRule>
  </conditionalFormatting>
  <conditionalFormatting sqref="EY24">
    <cfRule type="expression" dxfId="6588" priority="7292">
      <formula>FM24&lt;&gt;""</formula>
    </cfRule>
    <cfRule type="expression" dxfId="6587" priority="7449">
      <formula>AND(EY24:FD24="")</formula>
    </cfRule>
  </conditionalFormatting>
  <conditionalFormatting sqref="EZ24">
    <cfRule type="expression" dxfId="6586" priority="7291">
      <formula>FM24&lt;&gt;""</formula>
    </cfRule>
    <cfRule type="expression" dxfId="6585" priority="7448">
      <formula>AND(EY24:FD24="")</formula>
    </cfRule>
  </conditionalFormatting>
  <conditionalFormatting sqref="FA24">
    <cfRule type="expression" dxfId="6584" priority="7290">
      <formula>FM24&lt;&gt;""</formula>
    </cfRule>
    <cfRule type="expression" dxfId="6583" priority="7447">
      <formula>AND(EY24:FD24="")</formula>
    </cfRule>
  </conditionalFormatting>
  <conditionalFormatting sqref="FB24">
    <cfRule type="expression" dxfId="6582" priority="7289">
      <formula>FM24&lt;&gt;""</formula>
    </cfRule>
    <cfRule type="expression" dxfId="6581" priority="7446">
      <formula>AND(EY24:FD24="")</formula>
    </cfRule>
  </conditionalFormatting>
  <conditionalFormatting sqref="FD24">
    <cfRule type="expression" dxfId="6580" priority="7287">
      <formula>FM24&lt;&gt;""</formula>
    </cfRule>
    <cfRule type="expression" dxfId="6579" priority="7445">
      <formula>AND(EY24:FD24="")</formula>
    </cfRule>
  </conditionalFormatting>
  <conditionalFormatting sqref="FC24">
    <cfRule type="expression" dxfId="6578" priority="7288">
      <formula>FM24&lt;&gt;""</formula>
    </cfRule>
    <cfRule type="expression" dxfId="6577" priority="7444">
      <formula>AND(EY24:FD24="")</formula>
    </cfRule>
  </conditionalFormatting>
  <conditionalFormatting sqref="FE24">
    <cfRule type="expression" dxfId="6576" priority="7286">
      <formula>FM24&lt;&gt;""</formula>
    </cfRule>
    <cfRule type="expression" dxfId="6575" priority="7443">
      <formula>FE24=""</formula>
    </cfRule>
  </conditionalFormatting>
  <conditionalFormatting sqref="FF24">
    <cfRule type="expression" dxfId="6574" priority="7441">
      <formula>AND(FE24&lt;&gt;"2人以上の体制",FF24&lt;&gt;"")</formula>
    </cfRule>
    <cfRule type="expression" dxfId="6573" priority="7442">
      <formula>AND(FE24="2人以上の体制",FF24="")</formula>
    </cfRule>
  </conditionalFormatting>
  <conditionalFormatting sqref="FG24">
    <cfRule type="expression" dxfId="6572" priority="7285">
      <formula>FM24&lt;&gt;""</formula>
    </cfRule>
    <cfRule type="expression" dxfId="6571" priority="7440">
      <formula>FG24=""</formula>
    </cfRule>
  </conditionalFormatting>
  <conditionalFormatting sqref="FH24">
    <cfRule type="expression" dxfId="6570" priority="7284">
      <formula>FM24&lt;&gt;""</formula>
    </cfRule>
    <cfRule type="expression" dxfId="6569" priority="7439">
      <formula>FH24=""</formula>
    </cfRule>
  </conditionalFormatting>
  <conditionalFormatting sqref="BO24">
    <cfRule type="expression" dxfId="6568" priority="7358">
      <formula>FM24&lt;&gt;""</formula>
    </cfRule>
    <cfRule type="expression" dxfId="6567" priority="7437">
      <formula>BO24=""</formula>
    </cfRule>
  </conditionalFormatting>
  <conditionalFormatting sqref="BP24">
    <cfRule type="expression" dxfId="6566" priority="7357">
      <formula>FM24&lt;&gt;""</formula>
    </cfRule>
    <cfRule type="expression" dxfId="6565" priority="7436">
      <formula>BP24=""</formula>
    </cfRule>
  </conditionalFormatting>
  <conditionalFormatting sqref="BQ24">
    <cfRule type="expression" dxfId="6564" priority="7356">
      <formula>FM24&lt;&gt;""</formula>
    </cfRule>
    <cfRule type="expression" dxfId="6563" priority="7435">
      <formula>BQ24=""</formula>
    </cfRule>
  </conditionalFormatting>
  <conditionalFormatting sqref="BR24">
    <cfRule type="expression" dxfId="6562" priority="7355">
      <formula>FM24&lt;&gt;""</formula>
    </cfRule>
    <cfRule type="expression" dxfId="6561" priority="7424">
      <formula>AND(BR24:BS24="")</formula>
    </cfRule>
  </conditionalFormatting>
  <conditionalFormatting sqref="BS24">
    <cfRule type="expression" dxfId="6560" priority="7354">
      <formula>FM24&lt;&gt;""</formula>
    </cfRule>
    <cfRule type="expression" dxfId="6559" priority="7434">
      <formula>AND(BR24:BS24="")</formula>
    </cfRule>
  </conditionalFormatting>
  <conditionalFormatting sqref="BU24">
    <cfRule type="expression" dxfId="6558" priority="7429">
      <formula>AND(BT24="",BU24&lt;&gt;"")</formula>
    </cfRule>
    <cfRule type="expression" dxfId="6557" priority="7433">
      <formula>AND(BT24&lt;&gt;"",BU24="")</formula>
    </cfRule>
  </conditionalFormatting>
  <conditionalFormatting sqref="BV24">
    <cfRule type="expression" dxfId="6556" priority="7428">
      <formula>AND(BT24="",BV24&lt;&gt;"")</formula>
    </cfRule>
    <cfRule type="expression" dxfId="6555" priority="7432">
      <formula>AND(BT24&lt;&gt;"",BV24="")</formula>
    </cfRule>
  </conditionalFormatting>
  <conditionalFormatting sqref="BW24">
    <cfRule type="expression" dxfId="6554" priority="7427">
      <formula>AND(BT24="",BW24&lt;&gt;"")</formula>
    </cfRule>
    <cfRule type="expression" dxfId="6553" priority="7431">
      <formula>AND(BT24&lt;&gt;"",AND(BW24:BX24=""))</formula>
    </cfRule>
  </conditionalFormatting>
  <conditionalFormatting sqref="BX24">
    <cfRule type="expression" dxfId="6552" priority="7426">
      <formula>AND(BT24="",BX24&lt;&gt;"")</formula>
    </cfRule>
    <cfRule type="expression" dxfId="6551" priority="7430">
      <formula>AND(BT24&lt;&gt;"",AND(BW24:BX24=""))</formula>
    </cfRule>
  </conditionalFormatting>
  <conditionalFormatting sqref="BT24">
    <cfRule type="expression" dxfId="6550" priority="7425">
      <formula>AND(BT24="",OR(BU24:BX24&lt;&gt;""))</formula>
    </cfRule>
  </conditionalFormatting>
  <conditionalFormatting sqref="BY24">
    <cfRule type="expression" dxfId="6549" priority="7353">
      <formula>FM24&lt;&gt;""</formula>
    </cfRule>
    <cfRule type="expression" dxfId="6548" priority="7423">
      <formula>BY24=""</formula>
    </cfRule>
  </conditionalFormatting>
  <conditionalFormatting sqref="BZ24">
    <cfRule type="expression" dxfId="6547" priority="7352">
      <formula>FM24&lt;&gt;""</formula>
    </cfRule>
    <cfRule type="expression" dxfId="6546" priority="7422">
      <formula>BZ24=""</formula>
    </cfRule>
  </conditionalFormatting>
  <conditionalFormatting sqref="CC24">
    <cfRule type="expression" dxfId="6545" priority="7351">
      <formula>FM24&lt;&gt;""</formula>
    </cfRule>
    <cfRule type="expression" dxfId="6544" priority="7421">
      <formula>CC24=""</formula>
    </cfRule>
  </conditionalFormatting>
  <conditionalFormatting sqref="CD24">
    <cfRule type="expression" dxfId="6543" priority="7350">
      <formula>FM24&lt;&gt;""</formula>
    </cfRule>
    <cfRule type="expression" dxfId="6542" priority="7420">
      <formula>CD24=""</formula>
    </cfRule>
  </conditionalFormatting>
  <conditionalFormatting sqref="CE24">
    <cfRule type="expression" dxfId="6541" priority="7349">
      <formula>FM24&lt;&gt;""</formula>
    </cfRule>
    <cfRule type="expression" dxfId="6540" priority="7419">
      <formula>CE24=""</formula>
    </cfRule>
  </conditionalFormatting>
  <conditionalFormatting sqref="FK24">
    <cfRule type="expression" dxfId="6539" priority="7418">
      <formula>FK24=""</formula>
    </cfRule>
  </conditionalFormatting>
  <conditionalFormatting sqref="H24">
    <cfRule type="expression" dxfId="6538" priority="7399">
      <formula>FM24&lt;&gt;""</formula>
    </cfRule>
    <cfRule type="expression" dxfId="6537" priority="7415">
      <formula>H24=""</formula>
    </cfRule>
  </conditionalFormatting>
  <conditionalFormatting sqref="B24">
    <cfRule type="expression" dxfId="6536" priority="7283">
      <formula>FM24&lt;&gt;""</formula>
    </cfRule>
    <cfRule type="expression" dxfId="6535" priority="7414">
      <formula>B24=""</formula>
    </cfRule>
  </conditionalFormatting>
  <conditionalFormatting sqref="CF24">
    <cfRule type="expression" dxfId="6534" priority="7348">
      <formula>FM24&lt;&gt;""</formula>
    </cfRule>
    <cfRule type="expression" dxfId="6533" priority="7413">
      <formula>CF24=""</formula>
    </cfRule>
  </conditionalFormatting>
  <conditionalFormatting sqref="EJ24">
    <cfRule type="expression" dxfId="6532" priority="7412">
      <formula>AND(OR(EC24:EH24&lt;&gt;""),EJ24="")</formula>
    </cfRule>
  </conditionalFormatting>
  <conditionalFormatting sqref="BE24">
    <cfRule type="expression" dxfId="6531" priority="7359">
      <formula>FM24&lt;&gt;""</formula>
    </cfRule>
    <cfRule type="expression" dxfId="6530" priority="7411">
      <formula>BE24=""</formula>
    </cfRule>
  </conditionalFormatting>
  <conditionalFormatting sqref="BF24">
    <cfRule type="expression" dxfId="6529" priority="7410">
      <formula>AND(BE24="同居",AND(BF24="",BG24=""))</formula>
    </cfRule>
  </conditionalFormatting>
  <conditionalFormatting sqref="CB24">
    <cfRule type="expression" dxfId="6528" priority="7409">
      <formula>AND(CA24&lt;&gt;"",CB24="")</formula>
    </cfRule>
  </conditionalFormatting>
  <conditionalFormatting sqref="CA24">
    <cfRule type="expression" dxfId="6527" priority="7408">
      <formula>AND(CA24="",CB24&lt;&gt;"")</formula>
    </cfRule>
  </conditionalFormatting>
  <conditionalFormatting sqref="DU24">
    <cfRule type="expression" dxfId="6526" priority="7309">
      <formula>FM24&lt;&gt;""</formula>
    </cfRule>
    <cfRule type="expression" dxfId="6525" priority="7405">
      <formula>AND(DU24&lt;&gt;"",DT24="")</formula>
    </cfRule>
    <cfRule type="expression" dxfId="6524" priority="7406">
      <formula>AND(DT24&lt;&gt;"自立",DU24="")</formula>
    </cfRule>
    <cfRule type="expression" dxfId="6523" priority="7407">
      <formula>AND(DT24="自立",DU24&lt;&gt;"")</formula>
    </cfRule>
  </conditionalFormatting>
  <conditionalFormatting sqref="DW24">
    <cfRule type="expression" dxfId="6522" priority="7307">
      <formula>FM24&lt;&gt;""</formula>
    </cfRule>
    <cfRule type="expression" dxfId="6521" priority="7402">
      <formula>AND(DW24&lt;&gt;"",DV24="")</formula>
    </cfRule>
    <cfRule type="expression" dxfId="6520" priority="7403">
      <formula>AND(DV24="自立",DW24&lt;&gt;"")</formula>
    </cfRule>
    <cfRule type="expression" dxfId="6519" priority="7404">
      <formula>AND(DV24&lt;&gt;"自立",DW24="")</formula>
    </cfRule>
  </conditionalFormatting>
  <conditionalFormatting sqref="I24:J24">
    <cfRule type="expression" dxfId="6518" priority="7401">
      <formula>I24=""</formula>
    </cfRule>
  </conditionalFormatting>
  <conditionalFormatting sqref="P24">
    <cfRule type="expression" dxfId="6517" priority="7395">
      <formula>FM24&lt;&gt;""</formula>
    </cfRule>
    <cfRule type="expression" dxfId="6516" priority="7400">
      <formula>P24=""</formula>
    </cfRule>
  </conditionalFormatting>
  <conditionalFormatting sqref="FN24">
    <cfRule type="expression" dxfId="6515" priority="7278">
      <formula>AND(FN24="",AND(Q24:FJ24=""))</formula>
    </cfRule>
    <cfRule type="expression" dxfId="6514" priority="7279">
      <formula>AND(FN24&lt;&gt;"",OR(Q24:FJ24&lt;&gt;""))</formula>
    </cfRule>
  </conditionalFormatting>
  <conditionalFormatting sqref="FM24">
    <cfRule type="expression" dxfId="6513" priority="7280">
      <formula>AND(FM24="",AND(Q24:FJ24=""))</formula>
    </cfRule>
    <cfRule type="expression" dxfId="6512" priority="7282">
      <formula>AND(FM24&lt;&gt;"",OR(Q24:FJ24&lt;&gt;""))</formula>
    </cfRule>
  </conditionalFormatting>
  <conditionalFormatting sqref="FL24">
    <cfRule type="expression" dxfId="6511" priority="7281">
      <formula>FL24=""</formula>
    </cfRule>
  </conditionalFormatting>
  <conditionalFormatting sqref="C25">
    <cfRule type="expression" dxfId="6510" priority="7277">
      <formula>C25=""</formula>
    </cfRule>
  </conditionalFormatting>
  <conditionalFormatting sqref="D25">
    <cfRule type="expression" dxfId="6509" priority="7276">
      <formula>D25=""</formula>
    </cfRule>
  </conditionalFormatting>
  <conditionalFormatting sqref="E25">
    <cfRule type="expression" dxfId="6508" priority="7275">
      <formula>E25=""</formula>
    </cfRule>
  </conditionalFormatting>
  <conditionalFormatting sqref="G25">
    <cfRule type="expression" dxfId="6507" priority="7274">
      <formula>G25=""</formula>
    </cfRule>
  </conditionalFormatting>
  <conditionalFormatting sqref="K25">
    <cfRule type="expression" dxfId="6506" priority="7015">
      <formula>FM25&lt;&gt;""</formula>
    </cfRule>
    <cfRule type="expression" dxfId="6505" priority="7273">
      <formula>AND(K25="",L25="")</formula>
    </cfRule>
  </conditionalFormatting>
  <conditionalFormatting sqref="L25">
    <cfRule type="expression" dxfId="6504" priority="7014">
      <formula>FM25&lt;&gt;""</formula>
    </cfRule>
    <cfRule type="expression" dxfId="6503" priority="7272">
      <formula>AND(K25="",L25="")</formula>
    </cfRule>
  </conditionalFormatting>
  <conditionalFormatting sqref="O25">
    <cfRule type="expression" dxfId="6502" priority="7013">
      <formula>FM25&lt;&gt;""</formula>
    </cfRule>
    <cfRule type="expression" dxfId="6501" priority="7271">
      <formula>O25=""</formula>
    </cfRule>
  </conditionalFormatting>
  <conditionalFormatting sqref="Q25">
    <cfRule type="expression" dxfId="6500" priority="7011">
      <formula>FM25&lt;&gt;""</formula>
    </cfRule>
    <cfRule type="expression" dxfId="6499" priority="7269">
      <formula>AND(Q25&lt;&gt;"",OR(R25:AD25&lt;&gt;""))</formula>
    </cfRule>
    <cfRule type="expression" dxfId="6498" priority="7270">
      <formula>AND(Q25="",AND(R25:AD25=""))</formula>
    </cfRule>
  </conditionalFormatting>
  <conditionalFormatting sqref="R25">
    <cfRule type="expression" dxfId="6497" priority="7010">
      <formula>FM25&lt;&gt;""</formula>
    </cfRule>
    <cfRule type="expression" dxfId="6496" priority="7267">
      <formula>AND(Q25&lt;&gt;"",OR(R25:AD25&lt;&gt;""))</formula>
    </cfRule>
    <cfRule type="expression" dxfId="6495" priority="7268">
      <formula>AND(Q25="",AND(R25:AD25=""))</formula>
    </cfRule>
  </conditionalFormatting>
  <conditionalFormatting sqref="S25">
    <cfRule type="expression" dxfId="6494" priority="7009">
      <formula>FM25&lt;&gt;""</formula>
    </cfRule>
    <cfRule type="expression" dxfId="6493" priority="7265">
      <formula>AND(Q25&lt;&gt;"",OR(R25:AD25&lt;&gt;""))</formula>
    </cfRule>
    <cfRule type="expression" dxfId="6492" priority="7266">
      <formula>AND(Q25="",AND(R25:AD25=""))</formula>
    </cfRule>
  </conditionalFormatting>
  <conditionalFormatting sqref="T25">
    <cfRule type="expression" dxfId="6491" priority="7008">
      <formula>FM25&lt;&gt;""</formula>
    </cfRule>
    <cfRule type="expression" dxfId="6490" priority="7253">
      <formula>AND(Q25&lt;&gt;"",OR(R25:AD25&lt;&gt;""))</formula>
    </cfRule>
    <cfRule type="expression" dxfId="6489" priority="7264">
      <formula>AND(Q25="",AND(R25:AD25=""))</formula>
    </cfRule>
  </conditionalFormatting>
  <conditionalFormatting sqref="U25">
    <cfRule type="expression" dxfId="6488" priority="7007">
      <formula>FM25&lt;&gt;""</formula>
    </cfRule>
    <cfRule type="expression" dxfId="6487" priority="7252">
      <formula>AND(Q25&lt;&gt;"",OR(R25:AD25&lt;&gt;""))</formula>
    </cfRule>
    <cfRule type="expression" dxfId="6486" priority="7263">
      <formula>AND(Q25="",AND(R25:AD25=""))</formula>
    </cfRule>
  </conditionalFormatting>
  <conditionalFormatting sqref="V25">
    <cfRule type="expression" dxfId="6485" priority="7006">
      <formula>FM25&lt;&gt;""</formula>
    </cfRule>
    <cfRule type="expression" dxfId="6484" priority="7251">
      <formula>AND(Q25&lt;&gt;"",OR(R25:AD25&lt;&gt;""))</formula>
    </cfRule>
    <cfRule type="expression" dxfId="6483" priority="7262">
      <formula>AND(Q25="",AND(R25:AD25=""))</formula>
    </cfRule>
  </conditionalFormatting>
  <conditionalFormatting sqref="W25">
    <cfRule type="expression" dxfId="6482" priority="7005">
      <formula>FM25&lt;&gt;""</formula>
    </cfRule>
    <cfRule type="expression" dxfId="6481" priority="7250">
      <formula>AND(Q25&lt;&gt;"",OR(R25:AD25&lt;&gt;""))</formula>
    </cfRule>
    <cfRule type="expression" dxfId="6480" priority="7261">
      <formula>AND(Q25="",AND(R25:AD25=""))</formula>
    </cfRule>
  </conditionalFormatting>
  <conditionalFormatting sqref="X25">
    <cfRule type="expression" dxfId="6479" priority="7004">
      <formula>FM25&lt;&gt;""</formula>
    </cfRule>
    <cfRule type="expression" dxfId="6478" priority="7249">
      <formula>AND(Q25&lt;&gt;"",OR(R25:AD25&lt;&gt;""))</formula>
    </cfRule>
    <cfRule type="expression" dxfId="6477" priority="7260">
      <formula>AND(Q25="",AND(R25:AD25=""))</formula>
    </cfRule>
  </conditionalFormatting>
  <conditionalFormatting sqref="Y25">
    <cfRule type="expression" dxfId="6476" priority="7003">
      <formula>FM25&lt;&gt;""</formula>
    </cfRule>
    <cfRule type="expression" dxfId="6475" priority="7248">
      <formula>AND(Q25&lt;&gt;"",OR(R25:AD25&lt;&gt;""))</formula>
    </cfRule>
    <cfRule type="expression" dxfId="6474" priority="7259">
      <formula>AND(Q25="",AND(R25:AD25=""))</formula>
    </cfRule>
  </conditionalFormatting>
  <conditionalFormatting sqref="Z25">
    <cfRule type="expression" dxfId="6473" priority="7002">
      <formula>FM25&lt;&gt;""</formula>
    </cfRule>
    <cfRule type="expression" dxfId="6472" priority="7247">
      <formula>AND(Q25&lt;&gt;"",OR(R25:AD25&lt;&gt;""))</formula>
    </cfRule>
    <cfRule type="expression" dxfId="6471" priority="7258">
      <formula>AND(Q25="",AND(R25:AD25=""))</formula>
    </cfRule>
  </conditionalFormatting>
  <conditionalFormatting sqref="AA25">
    <cfRule type="expression" dxfId="6470" priority="7001">
      <formula>FM25&lt;&gt;""</formula>
    </cfRule>
    <cfRule type="expression" dxfId="6469" priority="7246">
      <formula>AND(Q25&lt;&gt;"",OR(R25:AD25&lt;&gt;""))</formula>
    </cfRule>
    <cfRule type="expression" dxfId="6468" priority="7257">
      <formula>AND(Q25="",AND(R25:AD25=""))</formula>
    </cfRule>
  </conditionalFormatting>
  <conditionalFormatting sqref="AB25">
    <cfRule type="expression" dxfId="6467" priority="7000">
      <formula>FM25&lt;&gt;""</formula>
    </cfRule>
    <cfRule type="expression" dxfId="6466" priority="7245">
      <formula>AND(Q25&lt;&gt;"",OR(R25:AD25&lt;&gt;""))</formula>
    </cfRule>
    <cfRule type="expression" dxfId="6465" priority="7256">
      <formula>AND(Q25="",AND(R25:AD25=""))</formula>
    </cfRule>
  </conditionalFormatting>
  <conditionalFormatting sqref="AC25">
    <cfRule type="expression" dxfId="6464" priority="6999">
      <formula>FM25&lt;&gt;""</formula>
    </cfRule>
    <cfRule type="expression" dxfId="6463" priority="7244">
      <formula>AND(Q25&lt;&gt;"",OR(R25:AD25&lt;&gt;""))</formula>
    </cfRule>
    <cfRule type="expression" dxfId="6462" priority="7255">
      <formula>AND(Q25="",AND(R25:AD25=""))</formula>
    </cfRule>
  </conditionalFormatting>
  <conditionalFormatting sqref="AD25">
    <cfRule type="expression" dxfId="6461" priority="6998">
      <formula>FM25&lt;&gt;""</formula>
    </cfRule>
    <cfRule type="expression" dxfId="6460" priority="7243">
      <formula>AND(Q25&lt;&gt;"",OR(R25:AD25&lt;&gt;""))</formula>
    </cfRule>
    <cfRule type="expression" dxfId="6459" priority="7254">
      <formula>AND(Q25="",AND(R25:AD25=""))</formula>
    </cfRule>
  </conditionalFormatting>
  <conditionalFormatting sqref="AE25">
    <cfRule type="expression" dxfId="6458" priority="6997">
      <formula>FM25&lt;&gt;""</formula>
    </cfRule>
    <cfRule type="expression" dxfId="6457" priority="7240">
      <formula>AND(AE25="無",OR(AF25:AI25&lt;&gt;""))</formula>
    </cfRule>
    <cfRule type="expression" dxfId="6456" priority="7241">
      <formula>AND(AE25="有",AND(AF25:AI25=""))</formula>
    </cfRule>
    <cfRule type="expression" dxfId="6455" priority="7242">
      <formula>AE25=""</formula>
    </cfRule>
  </conditionalFormatting>
  <conditionalFormatting sqref="AF25">
    <cfRule type="expression" dxfId="6454" priority="7235">
      <formula>AND(AE25="無",OR(AF25:AI25&lt;&gt;""))</formula>
    </cfRule>
    <cfRule type="expression" dxfId="6453" priority="7239">
      <formula>AND(AE25="有",AND(AF25:AI25=""))</formula>
    </cfRule>
  </conditionalFormatting>
  <conditionalFormatting sqref="AG25">
    <cfRule type="expression" dxfId="6452" priority="7234">
      <formula>AND(AE25="無",OR(AF25:AI25&lt;&gt;""))</formula>
    </cfRule>
    <cfRule type="expression" dxfId="6451" priority="7238">
      <formula>AND(AE25="有",AND(AF25:AI25=""))</formula>
    </cfRule>
  </conditionalFormatting>
  <conditionalFormatting sqref="AH25">
    <cfRule type="expression" dxfId="6450" priority="7233">
      <formula>AND(AE25="無",OR(AF25:AI25&lt;&gt;""))</formula>
    </cfRule>
    <cfRule type="expression" dxfId="6449" priority="7237">
      <formula>AND(AE25="有",AND(AF25:AI25=""))</formula>
    </cfRule>
  </conditionalFormatting>
  <conditionalFormatting sqref="AI25">
    <cfRule type="expression" dxfId="6448" priority="7232">
      <formula>AND(AE25="無",OR(AF25:AI25&lt;&gt;""))</formula>
    </cfRule>
    <cfRule type="expression" dxfId="6447" priority="7236">
      <formula>AND(AE25="有",AND(AF25:AI25=""))</formula>
    </cfRule>
  </conditionalFormatting>
  <conditionalFormatting sqref="AJ25">
    <cfRule type="expression" dxfId="6446" priority="6996">
      <formula>FM25&lt;&gt;""</formula>
    </cfRule>
    <cfRule type="expression" dxfId="6445" priority="7231">
      <formula>AJ25=""</formula>
    </cfRule>
  </conditionalFormatting>
  <conditionalFormatting sqref="AK25">
    <cfRule type="expression" dxfId="6444" priority="6995">
      <formula>FM25&lt;&gt;""</formula>
    </cfRule>
    <cfRule type="expression" dxfId="6443" priority="7230">
      <formula>AK25=""</formula>
    </cfRule>
  </conditionalFormatting>
  <conditionalFormatting sqref="AL25">
    <cfRule type="expression" dxfId="6442" priority="6994">
      <formula>FM25&lt;&gt;""</formula>
    </cfRule>
    <cfRule type="expression" dxfId="6441" priority="7229">
      <formula>AL25=""</formula>
    </cfRule>
  </conditionalFormatting>
  <conditionalFormatting sqref="AM25">
    <cfRule type="expression" dxfId="6440" priority="6993">
      <formula>FM25&lt;&gt;""</formula>
    </cfRule>
    <cfRule type="expression" dxfId="6439" priority="7228">
      <formula>AM25=""</formula>
    </cfRule>
  </conditionalFormatting>
  <conditionalFormatting sqref="AN25">
    <cfRule type="expression" dxfId="6438" priority="6992">
      <formula>FM25&lt;&gt;""</formula>
    </cfRule>
    <cfRule type="expression" dxfId="6437" priority="7223">
      <formula>AND(AN25="なし",AO25&lt;&gt;"")</formula>
    </cfRule>
    <cfRule type="expression" dxfId="6436" priority="7224">
      <formula>AND(AN25="あり",AO25="")</formula>
    </cfRule>
    <cfRule type="expression" dxfId="6435" priority="7227">
      <formula>AN25=""</formula>
    </cfRule>
  </conditionalFormatting>
  <conditionalFormatting sqref="AO25">
    <cfRule type="expression" dxfId="6434" priority="7225">
      <formula>AND(AN25="なし",AO25&lt;&gt;"")</formula>
    </cfRule>
    <cfRule type="expression" dxfId="6433" priority="7226">
      <formula>AND(AN25="あり",AO25="")</formula>
    </cfRule>
  </conditionalFormatting>
  <conditionalFormatting sqref="AP25">
    <cfRule type="expression" dxfId="6432" priority="6991">
      <formula>FM25&lt;&gt;""</formula>
    </cfRule>
    <cfRule type="expression" dxfId="6431" priority="7221">
      <formula>AND(AP25&lt;&gt;"",OR(AQ25:BD25&lt;&gt;""))</formula>
    </cfRule>
    <cfRule type="expression" dxfId="6430" priority="7222">
      <formula>AND(AP25="",AND(AQ25:BD25=""))</formula>
    </cfRule>
  </conditionalFormatting>
  <conditionalFormatting sqref="AQ25">
    <cfRule type="expression" dxfId="6429" priority="6990">
      <formula>FM25&lt;&gt;""</formula>
    </cfRule>
    <cfRule type="expression" dxfId="6428" priority="7219">
      <formula>AND(AP25&lt;&gt;"",OR(AQ25:BD25&lt;&gt;""))</formula>
    </cfRule>
    <cfRule type="expression" dxfId="6427" priority="7220">
      <formula>AND(AP25="",AND(AQ25:BD25=""))</formula>
    </cfRule>
  </conditionalFormatting>
  <conditionalFormatting sqref="AR25">
    <cfRule type="expression" dxfId="6426" priority="6989">
      <formula>FM25&lt;&gt;""</formula>
    </cfRule>
    <cfRule type="expression" dxfId="6425" priority="7217">
      <formula>AND(AP25&lt;&gt;"",OR(AQ25:BD25&lt;&gt;""))</formula>
    </cfRule>
    <cfRule type="expression" dxfId="6424" priority="7218">
      <formula>AND(AP25="",AND(AQ25:BD25=""))</formula>
    </cfRule>
  </conditionalFormatting>
  <conditionalFormatting sqref="AS25">
    <cfRule type="expression" dxfId="6423" priority="6988">
      <formula>FM25&lt;&gt;""</formula>
    </cfRule>
    <cfRule type="expression" dxfId="6422" priority="7215">
      <formula>AND(AP25&lt;&gt;"",OR(AQ25:BD25&lt;&gt;""))</formula>
    </cfRule>
    <cfRule type="expression" dxfId="6421" priority="7216">
      <formula>AND(AP25="",AND(AQ25:BD25=""))</formula>
    </cfRule>
  </conditionalFormatting>
  <conditionalFormatting sqref="AT25">
    <cfRule type="expression" dxfId="6420" priority="6987">
      <formula>FM25&lt;&gt;""</formula>
    </cfRule>
    <cfRule type="expression" dxfId="6419" priority="7213">
      <formula>AND(AP25&lt;&gt;"",OR(AQ25:BD25&lt;&gt;""))</formula>
    </cfRule>
    <cfRule type="expression" dxfId="6418" priority="7214">
      <formula>AND(AP25="",AND(AQ25:BD25=""))</formula>
    </cfRule>
  </conditionalFormatting>
  <conditionalFormatting sqref="AU25">
    <cfRule type="expression" dxfId="6417" priority="6986">
      <formula>FM25&lt;&gt;""</formula>
    </cfRule>
    <cfRule type="expression" dxfId="6416" priority="7211">
      <formula>AND(AP25&lt;&gt;"",OR(AQ25:BD25&lt;&gt;""))</formula>
    </cfRule>
    <cfRule type="expression" dxfId="6415" priority="7212">
      <formula>AND(AP25="",AND(AQ25:BD25=""))</formula>
    </cfRule>
  </conditionalFormatting>
  <conditionalFormatting sqref="AV25">
    <cfRule type="expression" dxfId="6414" priority="6985">
      <formula>FM25&lt;&gt;""</formula>
    </cfRule>
    <cfRule type="expression" dxfId="6413" priority="7209">
      <formula>AND(AP25&lt;&gt;"",OR(AQ25:BD25&lt;&gt;""))</formula>
    </cfRule>
    <cfRule type="expression" dxfId="6412" priority="7210">
      <formula>AND(AP25="",AND(AQ25:BD25=""))</formula>
    </cfRule>
  </conditionalFormatting>
  <conditionalFormatting sqref="AW25">
    <cfRule type="expression" dxfId="6411" priority="6984">
      <formula>FM25&lt;&gt;""</formula>
    </cfRule>
    <cfRule type="expression" dxfId="6410" priority="7207">
      <formula>AND(AP25&lt;&gt;"",OR(AQ25:BD25&lt;&gt;""))</formula>
    </cfRule>
    <cfRule type="expression" dxfId="6409" priority="7208">
      <formula>AND(AP25="",AND(AQ25:BD25=""))</formula>
    </cfRule>
  </conditionalFormatting>
  <conditionalFormatting sqref="AX25">
    <cfRule type="expression" dxfId="6408" priority="6983">
      <formula>FM25&lt;&gt;""</formula>
    </cfRule>
    <cfRule type="expression" dxfId="6407" priority="7205">
      <formula>AND(AP25&lt;&gt;"",OR(AQ25:BD25&lt;&gt;""))</formula>
    </cfRule>
    <cfRule type="expression" dxfId="6406" priority="7206">
      <formula>AND(AP25="",AND(AQ25:BD25=""))</formula>
    </cfRule>
  </conditionalFormatting>
  <conditionalFormatting sqref="AY25">
    <cfRule type="expression" dxfId="6405" priority="6982">
      <formula>FM25&lt;&gt;""</formula>
    </cfRule>
    <cfRule type="expression" dxfId="6404" priority="7203">
      <formula>AND(AP25&lt;&gt;"",OR(AQ25:BD25&lt;&gt;""))</formula>
    </cfRule>
    <cfRule type="expression" dxfId="6403" priority="7204">
      <formula>AND(AP25="",AND(AQ25:BD25=""))</formula>
    </cfRule>
  </conditionalFormatting>
  <conditionalFormatting sqref="AZ25">
    <cfRule type="expression" dxfId="6402" priority="6981">
      <formula>FM25&lt;&gt;""</formula>
    </cfRule>
    <cfRule type="expression" dxfId="6401" priority="7201">
      <formula>AND(AP25&lt;&gt;"",OR(AQ25:BD25&lt;&gt;""))</formula>
    </cfRule>
    <cfRule type="expression" dxfId="6400" priority="7202">
      <formula>AND(AP25="",AND(AQ25:BD25=""))</formula>
    </cfRule>
  </conditionalFormatting>
  <conditionalFormatting sqref="BA25">
    <cfRule type="expression" dxfId="6399" priority="6980">
      <formula>FM25&lt;&gt;""</formula>
    </cfRule>
    <cfRule type="expression" dxfId="6398" priority="7199">
      <formula>AND(AP25&lt;&gt;"",OR(AQ25:BD25&lt;&gt;""))</formula>
    </cfRule>
    <cfRule type="expression" dxfId="6397" priority="7200">
      <formula>AND(AP25="",AND(AQ25:BD25=""))</formula>
    </cfRule>
  </conditionalFormatting>
  <conditionalFormatting sqref="BB25">
    <cfRule type="expression" dxfId="6396" priority="6979">
      <formula>FM25&lt;&gt;""</formula>
    </cfRule>
    <cfRule type="expression" dxfId="6395" priority="7197">
      <formula>AND(AP25&lt;&gt;"",OR(AQ25:BD25&lt;&gt;""))</formula>
    </cfRule>
    <cfRule type="expression" dxfId="6394" priority="7198">
      <formula>AND(AP25="",AND(AQ25:BD25=""))</formula>
    </cfRule>
  </conditionalFormatting>
  <conditionalFormatting sqref="BC25">
    <cfRule type="expression" dxfId="6393" priority="6978">
      <formula>FM25&lt;&gt;""</formula>
    </cfRule>
    <cfRule type="expression" dxfId="6392" priority="7195">
      <formula>AND(AP25&lt;&gt;"",OR(AQ25:BD25&lt;&gt;""))</formula>
    </cfRule>
    <cfRule type="expression" dxfId="6391" priority="7196">
      <formula>AND(AP25="",AND(AQ25:BD25=""))</formula>
    </cfRule>
  </conditionalFormatting>
  <conditionalFormatting sqref="BD25">
    <cfRule type="expression" dxfId="6390" priority="6977">
      <formula>FM25&lt;&gt;""</formula>
    </cfRule>
    <cfRule type="expression" dxfId="6389" priority="7193">
      <formula>AND(AP25&lt;&gt;"",OR(AQ25:BD25&lt;&gt;""))</formula>
    </cfRule>
    <cfRule type="expression" dxfId="6388" priority="7194">
      <formula>AND(AP25="",AND(AQ25:BD25=""))</formula>
    </cfRule>
  </conditionalFormatting>
  <conditionalFormatting sqref="BG25">
    <cfRule type="expression" dxfId="6387" priority="7034">
      <formula>AND(BE25="独居",BG25&gt;=1)</formula>
    </cfRule>
    <cfRule type="expression" dxfId="6386" priority="7191">
      <formula>AND(BE25="同居",AND(BN25="",BG25&lt;&gt;COUNTA(BI25:BM25)))</formula>
    </cfRule>
    <cfRule type="expression" dxfId="6385" priority="7192">
      <formula>AND(BE25="同居",OR(BG25="",BG25=0))</formula>
    </cfRule>
  </conditionalFormatting>
  <conditionalFormatting sqref="BH25">
    <cfRule type="expression" dxfId="6384" priority="7189">
      <formula>AND(BE25="独居",BH25&gt;=1)</formula>
    </cfRule>
    <cfRule type="expression" dxfId="6383" priority="7190">
      <formula>AND(BE25="同居",OR(BH25="",BH25&gt;BG25))</formula>
    </cfRule>
  </conditionalFormatting>
  <conditionalFormatting sqref="BI25">
    <cfRule type="expression" dxfId="6382" priority="7182">
      <formula>AND(BE25="独居",OR(BI25:BN25&lt;&gt;""))</formula>
    </cfRule>
    <cfRule type="expression" dxfId="6381" priority="7188">
      <formula>AND(BE25="同居",AND(BN25="",BG25&lt;&gt;COUNTA(BI25:BM25)))</formula>
    </cfRule>
  </conditionalFormatting>
  <conditionalFormatting sqref="BJ25">
    <cfRule type="expression" dxfId="6380" priority="7181">
      <formula>AND(BE25="独居",OR(BI25:BN25&lt;&gt;""))</formula>
    </cfRule>
    <cfRule type="expression" dxfId="6379" priority="7187">
      <formula>AND(BE25="同居",AND(BN25="",BG25&lt;&gt;COUNTA(BI25:BM25)))</formula>
    </cfRule>
  </conditionalFormatting>
  <conditionalFormatting sqref="BK25">
    <cfRule type="expression" dxfId="6378" priority="7180">
      <formula>AND(BE25="独居",OR(BI25:BN25&lt;&gt;""))</formula>
    </cfRule>
    <cfRule type="expression" dxfId="6377" priority="7186">
      <formula>AND(BE25="同居",AND(BN25="",BG25&lt;&gt;COUNTA(BI25:BM25)))</formula>
    </cfRule>
  </conditionalFormatting>
  <conditionalFormatting sqref="BL25">
    <cfRule type="expression" dxfId="6376" priority="7179">
      <formula>AND(BE25="独居",OR(BI25:BN25&lt;&gt;""))</formula>
    </cfRule>
    <cfRule type="expression" dxfId="6375" priority="7185">
      <formula>AND(BE25="同居",AND(BN25="",BG25&lt;&gt;COUNTA(BI25:BM25)))</formula>
    </cfRule>
  </conditionalFormatting>
  <conditionalFormatting sqref="BM25">
    <cfRule type="expression" dxfId="6374" priority="7178">
      <formula>AND(BE25="独居",OR(BI25:BN25&lt;&gt;""))</formula>
    </cfRule>
    <cfRule type="expression" dxfId="6373" priority="7184">
      <formula>AND(BE25="同居",AND(BN25="",BG25&lt;&gt;COUNTA(BI25:BM25)))</formula>
    </cfRule>
  </conditionalFormatting>
  <conditionalFormatting sqref="BN25">
    <cfRule type="expression" dxfId="6372" priority="7177">
      <formula>AND(BE25="独居",OR(BI25:BN25&lt;&gt;""))</formula>
    </cfRule>
    <cfRule type="expression" dxfId="6371" priority="7183">
      <formula>AND(BE25="同居",AND(BN25="",BG25&lt;&gt;COUNTA(BI25:BM25)))</formula>
    </cfRule>
  </conditionalFormatting>
  <conditionalFormatting sqref="CG25">
    <cfRule type="expression" dxfId="6370" priority="6964">
      <formula>FM25&lt;&gt;""</formula>
    </cfRule>
    <cfRule type="expression" dxfId="6369" priority="7176">
      <formula>CG25=""</formula>
    </cfRule>
  </conditionalFormatting>
  <conditionalFormatting sqref="CH25">
    <cfRule type="expression" dxfId="6368" priority="6963">
      <formula>FM25&lt;&gt;""</formula>
    </cfRule>
    <cfRule type="expression" dxfId="6367" priority="7175">
      <formula>CH25=""</formula>
    </cfRule>
  </conditionalFormatting>
  <conditionalFormatting sqref="CI25">
    <cfRule type="expression" dxfId="6366" priority="6962">
      <formula>FM25&lt;&gt;""</formula>
    </cfRule>
    <cfRule type="expression" dxfId="6365" priority="7174">
      <formula>CI25=""</formula>
    </cfRule>
  </conditionalFormatting>
  <conditionalFormatting sqref="CJ25">
    <cfRule type="expression" dxfId="6364" priority="6961">
      <formula>FM25&lt;&gt;""</formula>
    </cfRule>
    <cfRule type="expression" dxfId="6363" priority="7173">
      <formula>CJ25=""</formula>
    </cfRule>
  </conditionalFormatting>
  <conditionalFormatting sqref="CK25">
    <cfRule type="expression" dxfId="6362" priority="6960">
      <formula>FM25&lt;&gt;""</formula>
    </cfRule>
    <cfRule type="expression" dxfId="6361" priority="7172">
      <formula>CK25=""</formula>
    </cfRule>
  </conditionalFormatting>
  <conditionalFormatting sqref="CL25">
    <cfRule type="expression" dxfId="6360" priority="6959">
      <formula>FM25&lt;&gt;""</formula>
    </cfRule>
    <cfRule type="expression" dxfId="6359" priority="7171">
      <formula>CL25=""</formula>
    </cfRule>
  </conditionalFormatting>
  <conditionalFormatting sqref="CM25">
    <cfRule type="expression" dxfId="6358" priority="6958">
      <formula>FM25&lt;&gt;""</formula>
    </cfRule>
    <cfRule type="expression" dxfId="6357" priority="7170">
      <formula>CM25=""</formula>
    </cfRule>
  </conditionalFormatting>
  <conditionalFormatting sqref="CN25">
    <cfRule type="expression" dxfId="6356" priority="6957">
      <formula>FM25&lt;&gt;""</formula>
    </cfRule>
    <cfRule type="expression" dxfId="6355" priority="7169">
      <formula>CN25=""</formula>
    </cfRule>
  </conditionalFormatting>
  <conditionalFormatting sqref="CO25">
    <cfRule type="expression" dxfId="6354" priority="7033">
      <formula>AND(CN25=0,CO25&lt;&gt;"")</formula>
    </cfRule>
    <cfRule type="expression" dxfId="6353" priority="7168">
      <formula>AND(CN25&gt;0,CO25="")</formula>
    </cfRule>
  </conditionalFormatting>
  <conditionalFormatting sqref="CP25">
    <cfRule type="expression" dxfId="6352" priority="6956">
      <formula>FM25&lt;&gt;""</formula>
    </cfRule>
    <cfRule type="expression" dxfId="6351" priority="7166">
      <formula>AND(CP25&lt;&gt;"",OR(CQ25:CT25&lt;&gt;""))</formula>
    </cfRule>
    <cfRule type="expression" dxfId="6350" priority="7167">
      <formula>AND(CP25="",AND(CQ25:CT25=""))</formula>
    </cfRule>
  </conditionalFormatting>
  <conditionalFormatting sqref="CQ25">
    <cfRule type="expression" dxfId="6349" priority="6955">
      <formula>FM25&lt;&gt;""</formula>
    </cfRule>
    <cfRule type="expression" dxfId="6348" priority="7164">
      <formula>AND(CP25&lt;&gt;"",OR(CQ25:CT25&lt;&gt;""))</formula>
    </cfRule>
    <cfRule type="expression" dxfId="6347" priority="7165">
      <formula>AND(CP25="",AND(CQ25:CT25=""))</formula>
    </cfRule>
  </conditionalFormatting>
  <conditionalFormatting sqref="CR25">
    <cfRule type="expression" dxfId="6346" priority="6954">
      <formula>FM25&lt;&gt;""</formula>
    </cfRule>
    <cfRule type="expression" dxfId="6345" priority="7162">
      <formula>AND(CP25&lt;&gt;"",OR(CQ25:CT25&lt;&gt;""))</formula>
    </cfRule>
    <cfRule type="expression" dxfId="6344" priority="7163">
      <formula>AND(CP25="",AND(CQ25:CT25=""))</formula>
    </cfRule>
  </conditionalFormatting>
  <conditionalFormatting sqref="CS25">
    <cfRule type="expression" dxfId="6343" priority="6953">
      <formula>FM25&lt;&gt;""</formula>
    </cfRule>
    <cfRule type="expression" dxfId="6342" priority="7160">
      <formula>AND(CP25&lt;&gt;"",OR(CQ25:CT25&lt;&gt;""))</formula>
    </cfRule>
    <cfRule type="expression" dxfId="6341" priority="7161">
      <formula>AND(CP25="",AND(CQ25:CT25=""))</formula>
    </cfRule>
  </conditionalFormatting>
  <conditionalFormatting sqref="CT25">
    <cfRule type="expression" dxfId="6340" priority="6952">
      <formula>FM25&lt;&gt;""</formula>
    </cfRule>
    <cfRule type="expression" dxfId="6339" priority="7158">
      <formula>AND(CP25&lt;&gt;"",OR(CQ25:CT25&lt;&gt;""))</formula>
    </cfRule>
    <cfRule type="expression" dxfId="6338" priority="7159">
      <formula>AND(CP25="",AND(CQ25:CT25=""))</formula>
    </cfRule>
  </conditionalFormatting>
  <conditionalFormatting sqref="CU25">
    <cfRule type="expression" dxfId="6337" priority="6951">
      <formula>FM25&lt;&gt;""</formula>
    </cfRule>
    <cfRule type="expression" dxfId="6336" priority="7157">
      <formula>CU25=""</formula>
    </cfRule>
  </conditionalFormatting>
  <conditionalFormatting sqref="CV25">
    <cfRule type="expression" dxfId="6335" priority="6950">
      <formula>FM25&lt;&gt;""</formula>
    </cfRule>
    <cfRule type="expression" dxfId="6334" priority="7156">
      <formula>CV25=""</formula>
    </cfRule>
  </conditionalFormatting>
  <conditionalFormatting sqref="CW25">
    <cfRule type="expression" dxfId="6333" priority="6949">
      <formula>FM25&lt;&gt;""</formula>
    </cfRule>
    <cfRule type="expression" dxfId="6332" priority="7154">
      <formula>AND(CW25&lt;&gt;"",OR(CX25:DI25&lt;&gt;""))</formula>
    </cfRule>
    <cfRule type="expression" dxfId="6331" priority="7155">
      <formula>AND(CW25="",AND(CX25:DI25=""))</formula>
    </cfRule>
  </conditionalFormatting>
  <conditionalFormatting sqref="CX25">
    <cfRule type="expression" dxfId="6330" priority="6948">
      <formula>FM25&lt;&gt;""</formula>
    </cfRule>
    <cfRule type="expression" dxfId="6329" priority="7128">
      <formula>AND(CY25&lt;&gt;"",CX25="")</formula>
    </cfRule>
    <cfRule type="expression" dxfId="6328" priority="7152">
      <formula>AND(CW25&lt;&gt;"",OR(CX25:DI25&lt;&gt;""))</formula>
    </cfRule>
    <cfRule type="expression" dxfId="6327" priority="7153">
      <formula>AND(CW25="",AND(CX25:DI25=""))</formula>
    </cfRule>
  </conditionalFormatting>
  <conditionalFormatting sqref="CY25">
    <cfRule type="expression" dxfId="6326" priority="6947">
      <formula>FM25&lt;&gt;""</formula>
    </cfRule>
    <cfRule type="expression" dxfId="6325" priority="7129">
      <formula>AND(CX25&lt;&gt;"",CY25="")</formula>
    </cfRule>
    <cfRule type="expression" dxfId="6324" priority="7150">
      <formula>AND(CW25&lt;&gt;"",OR(CX25:DI25&lt;&gt;""))</formula>
    </cfRule>
    <cfRule type="expression" dxfId="6323" priority="7151">
      <formula>AND(CW25="",AND(CX25:DI25=""))</formula>
    </cfRule>
  </conditionalFormatting>
  <conditionalFormatting sqref="CZ25">
    <cfRule type="expression" dxfId="6322" priority="6946">
      <formula>FM25&lt;&gt;""</formula>
    </cfRule>
    <cfRule type="expression" dxfId="6321" priority="7148">
      <formula>AND(CW25&lt;&gt;"",OR(CX25:DI25&lt;&gt;""))</formula>
    </cfRule>
    <cfRule type="expression" dxfId="6320" priority="7149">
      <formula>AND(CW25="",AND(CX25:DI25=""))</formula>
    </cfRule>
  </conditionalFormatting>
  <conditionalFormatting sqref="DA25">
    <cfRule type="expression" dxfId="6319" priority="6945">
      <formula>FM25&lt;&gt;""</formula>
    </cfRule>
    <cfRule type="expression" dxfId="6318" priority="7126">
      <formula>AND(DB25&lt;&gt;"",DA25="")</formula>
    </cfRule>
    <cfRule type="expression" dxfId="6317" priority="7146">
      <formula>AND(CW25&lt;&gt;"",OR(CX25:DI25&lt;&gt;""))</formula>
    </cfRule>
    <cfRule type="expression" dxfId="6316" priority="7147">
      <formula>AND(CW25="",AND(CX25:DI25=""))</formula>
    </cfRule>
  </conditionalFormatting>
  <conditionalFormatting sqref="DB25">
    <cfRule type="expression" dxfId="6315" priority="6944">
      <formula>FM25&lt;&gt;""</formula>
    </cfRule>
    <cfRule type="expression" dxfId="6314" priority="7127">
      <formula>AND(DA25&lt;&gt;"",DB25="")</formula>
    </cfRule>
    <cfRule type="expression" dxfId="6313" priority="7144">
      <formula>AND(CW25&lt;&gt;"",OR(CX25:DI25&lt;&gt;""))</formula>
    </cfRule>
    <cfRule type="expression" dxfId="6312" priority="7145">
      <formula>AND(CW25="",AND(CX25:DI25=""))</formula>
    </cfRule>
  </conditionalFormatting>
  <conditionalFormatting sqref="DC25">
    <cfRule type="expression" dxfId="6311" priority="6943">
      <formula>FM25&lt;&gt;""</formula>
    </cfRule>
    <cfRule type="expression" dxfId="6310" priority="7142">
      <formula>AND(CW25&lt;&gt;"",OR(CX25:DI25&lt;&gt;""))</formula>
    </cfRule>
    <cfRule type="expression" dxfId="6309" priority="7143">
      <formula>AND(CW25="",AND(CX25:DI25=""))</formula>
    </cfRule>
  </conditionalFormatting>
  <conditionalFormatting sqref="DD25">
    <cfRule type="expression" dxfId="6308" priority="6942">
      <formula>FM25&lt;&gt;""</formula>
    </cfRule>
    <cfRule type="expression" dxfId="6307" priority="7140">
      <formula>AND(CW25&lt;&gt;"",OR(CX25:DI25&lt;&gt;""))</formula>
    </cfRule>
    <cfRule type="expression" dxfId="6306" priority="7141">
      <formula>AND(CW25="",AND(CX25:DI25=""))</formula>
    </cfRule>
  </conditionalFormatting>
  <conditionalFormatting sqref="DE25">
    <cfRule type="expression" dxfId="6305" priority="6941">
      <formula>FM25&lt;&gt;""</formula>
    </cfRule>
    <cfRule type="expression" dxfId="6304" priority="7138">
      <formula>AND(CW25&lt;&gt;"",OR(CX25:DI25&lt;&gt;""))</formula>
    </cfRule>
    <cfRule type="expression" dxfId="6303" priority="7139">
      <formula>AND(CW25="",AND(CX25:DI25=""))</formula>
    </cfRule>
  </conditionalFormatting>
  <conditionalFormatting sqref="DF25">
    <cfRule type="expression" dxfId="6302" priority="6940">
      <formula>FM25&lt;&gt;""</formula>
    </cfRule>
    <cfRule type="expression" dxfId="6301" priority="7122">
      <formula>AND(DG25&lt;&gt;"",DF25="")</formula>
    </cfRule>
    <cfRule type="expression" dxfId="6300" priority="7136">
      <formula>AND(CW25&lt;&gt;"",OR(CX25:DI25&lt;&gt;""))</formula>
    </cfRule>
    <cfRule type="expression" dxfId="6299" priority="7137">
      <formula>AND(CW25="",AND(CX25:DI25=""))</formula>
    </cfRule>
  </conditionalFormatting>
  <conditionalFormatting sqref="DG25">
    <cfRule type="expression" dxfId="6298" priority="6939">
      <formula>FM25&lt;&gt;""</formula>
    </cfRule>
    <cfRule type="expression" dxfId="6297" priority="7123">
      <formula>AND(DF25&lt;&gt;"",DG25="")</formula>
    </cfRule>
    <cfRule type="expression" dxfId="6296" priority="7134">
      <formula>AND(CW25&lt;&gt;"",OR(CX25:DI25&lt;&gt;""))</formula>
    </cfRule>
    <cfRule type="expression" dxfId="6295" priority="7135">
      <formula>AND(CW25="",AND(CX25:DI25=""))</formula>
    </cfRule>
  </conditionalFormatting>
  <conditionalFormatting sqref="DH25">
    <cfRule type="expression" dxfId="6294" priority="6938">
      <formula>FM25&lt;&gt;""</formula>
    </cfRule>
    <cfRule type="expression" dxfId="6293" priority="7132">
      <formula>AND(CW25&lt;&gt;"",OR(CX25:DI25&lt;&gt;""))</formula>
    </cfRule>
    <cfRule type="expression" dxfId="6292" priority="7133">
      <formula>AND(CW25="",AND(CX25:DI25=""))</formula>
    </cfRule>
  </conditionalFormatting>
  <conditionalFormatting sqref="DI25">
    <cfRule type="expression" dxfId="6291" priority="6937">
      <formula>FM25&lt;&gt;""</formula>
    </cfRule>
    <cfRule type="expression" dxfId="6290" priority="7130">
      <formula>AND(CW25&lt;&gt;"",OR(CX25:DI25&lt;&gt;""))</formula>
    </cfRule>
    <cfRule type="expression" dxfId="6289" priority="7131">
      <formula>AND(CW25="",AND(CX25:DI25=""))</formula>
    </cfRule>
  </conditionalFormatting>
  <conditionalFormatting sqref="DJ25">
    <cfRule type="expression" dxfId="6288" priority="6936">
      <formula>FM25&lt;&gt;""</formula>
    </cfRule>
    <cfRule type="expression" dxfId="6287" priority="7125">
      <formula>DJ25=""</formula>
    </cfRule>
  </conditionalFormatting>
  <conditionalFormatting sqref="DK25">
    <cfRule type="expression" dxfId="6286" priority="6935">
      <formula>FM25&lt;&gt;""</formula>
    </cfRule>
    <cfRule type="expression" dxfId="6285" priority="7124">
      <formula>AND(DJ25&lt;&gt;"自立",DK25="")</formula>
    </cfRule>
  </conditionalFormatting>
  <conditionalFormatting sqref="DL25">
    <cfRule type="expression" dxfId="6284" priority="6934">
      <formula>FM25&lt;&gt;""</formula>
    </cfRule>
    <cfRule type="expression" dxfId="6283" priority="7121">
      <formula>DL25=""</formula>
    </cfRule>
  </conditionalFormatting>
  <conditionalFormatting sqref="DM25">
    <cfRule type="expression" dxfId="6282" priority="7119">
      <formula>AND(DL25&lt;&gt;"アレルギー食",DM25&lt;&gt;"")</formula>
    </cfRule>
    <cfRule type="expression" dxfId="6281" priority="7120">
      <formula>AND(DL25="アレルギー食",DM25="")</formula>
    </cfRule>
  </conditionalFormatting>
  <conditionalFormatting sqref="DN25">
    <cfRule type="expression" dxfId="6280" priority="6933">
      <formula>FM25&lt;&gt;""</formula>
    </cfRule>
    <cfRule type="expression" dxfId="6279" priority="7118">
      <formula>DN25=""</formula>
    </cfRule>
  </conditionalFormatting>
  <conditionalFormatting sqref="DO25">
    <cfRule type="expression" dxfId="6278" priority="6932">
      <formula>FM25&lt;&gt;""</formula>
    </cfRule>
    <cfRule type="expression" dxfId="6277" priority="7112">
      <formula>AND(DO25&lt;&gt;"",DN25="")</formula>
    </cfRule>
    <cfRule type="expression" dxfId="6276" priority="7116">
      <formula>AND(DN25&lt;&gt;"自立",DO25="")</formula>
    </cfRule>
    <cfRule type="expression" dxfId="6275" priority="7117">
      <formula>AND(DN25="自立",DO25&lt;&gt;"")</formula>
    </cfRule>
  </conditionalFormatting>
  <conditionalFormatting sqref="DP25">
    <cfRule type="expression" dxfId="6274" priority="6931">
      <formula>FM25&lt;&gt;""</formula>
    </cfRule>
    <cfRule type="expression" dxfId="6273" priority="7115">
      <formula>DP25=""</formula>
    </cfRule>
  </conditionalFormatting>
  <conditionalFormatting sqref="DQ25">
    <cfRule type="expression" dxfId="6272" priority="6930">
      <formula>FM25&lt;&gt;""</formula>
    </cfRule>
    <cfRule type="expression" dxfId="6271" priority="7111">
      <formula>AND(DQ25&lt;&gt;"",DP25="")</formula>
    </cfRule>
    <cfRule type="expression" dxfId="6270" priority="7113">
      <formula>AND(DP25&lt;&gt;"自立",DQ25="")</formula>
    </cfRule>
    <cfRule type="expression" dxfId="6269" priority="7114">
      <formula>AND(DP25="自立",DQ25&lt;&gt;"")</formula>
    </cfRule>
  </conditionalFormatting>
  <conditionalFormatting sqref="DR25">
    <cfRule type="expression" dxfId="6268" priority="6929">
      <formula>FM25&lt;&gt;""</formula>
    </cfRule>
    <cfRule type="expression" dxfId="6267" priority="7110">
      <formula>DR25=""</formula>
    </cfRule>
  </conditionalFormatting>
  <conditionalFormatting sqref="DS25">
    <cfRule type="expression" dxfId="6266" priority="6928">
      <formula>FM25&lt;&gt;""</formula>
    </cfRule>
    <cfRule type="expression" dxfId="6265" priority="7107">
      <formula>AND(DS25&lt;&gt;"",DR25="")</formula>
    </cfRule>
    <cfRule type="expression" dxfId="6264" priority="7108">
      <formula>AND(DR25&lt;&gt;"自立",DS25="")</formula>
    </cfRule>
    <cfRule type="expression" dxfId="6263" priority="7109">
      <formula>AND(DR25="自立",DS25&lt;&gt;"")</formula>
    </cfRule>
  </conditionalFormatting>
  <conditionalFormatting sqref="DT25">
    <cfRule type="expression" dxfId="6262" priority="6927">
      <formula>FM25&lt;&gt;""</formula>
    </cfRule>
    <cfRule type="expression" dxfId="6261" priority="7106">
      <formula>DT25=""</formula>
    </cfRule>
  </conditionalFormatting>
  <conditionalFormatting sqref="DV25">
    <cfRule type="expression" dxfId="6260" priority="6925">
      <formula>FM25&lt;&gt;""</formula>
    </cfRule>
    <cfRule type="expression" dxfId="6259" priority="7105">
      <formula>DV25=""</formula>
    </cfRule>
  </conditionalFormatting>
  <conditionalFormatting sqref="EA25">
    <cfRule type="expression" dxfId="6258" priority="6923">
      <formula>FM25&lt;&gt;""</formula>
    </cfRule>
    <cfRule type="expression" dxfId="6257" priority="7055">
      <formula>AND(EB25&lt;&gt;"",EA25&lt;&gt;"その他")</formula>
    </cfRule>
    <cfRule type="expression" dxfId="6256" priority="7104">
      <formula>EA25=""</formula>
    </cfRule>
  </conditionalFormatting>
  <conditionalFormatting sqref="EB25">
    <cfRule type="expression" dxfId="6255" priority="7102">
      <formula>AND(EA25&lt;&gt;"その他",EB25&lt;&gt;"")</formula>
    </cfRule>
    <cfRule type="expression" dxfId="6254" priority="7103">
      <formula>AND(EA25="その他",EB25="")</formula>
    </cfRule>
  </conditionalFormatting>
  <conditionalFormatting sqref="EC25">
    <cfRule type="expression" dxfId="6253" priority="6922">
      <formula>FM25&lt;&gt;""</formula>
    </cfRule>
    <cfRule type="expression" dxfId="6252" priority="7101">
      <formula>AND(EC25:EI25="")</formula>
    </cfRule>
  </conditionalFormatting>
  <conditionalFormatting sqref="ED25">
    <cfRule type="expression" dxfId="6251" priority="6921">
      <formula>FM25&lt;&gt;""</formula>
    </cfRule>
    <cfRule type="expression" dxfId="6250" priority="7100">
      <formula>AND(EC25:EI25="")</formula>
    </cfRule>
  </conditionalFormatting>
  <conditionalFormatting sqref="EE25">
    <cfRule type="expression" dxfId="6249" priority="6920">
      <formula>FM25&lt;&gt;""</formula>
    </cfRule>
    <cfRule type="expression" dxfId="6248" priority="7099">
      <formula>AND(EC25:EI25="")</formula>
    </cfRule>
  </conditionalFormatting>
  <conditionalFormatting sqref="EF25">
    <cfRule type="expression" dxfId="6247" priority="6919">
      <formula>FM25&lt;&gt;""</formula>
    </cfRule>
    <cfRule type="expression" dxfId="6246" priority="7098">
      <formula>AND(EC25:EI25="")</formula>
    </cfRule>
  </conditionalFormatting>
  <conditionalFormatting sqref="EG25">
    <cfRule type="expression" dxfId="6245" priority="6918">
      <formula>FM25&lt;&gt;""</formula>
    </cfRule>
    <cfRule type="expression" dxfId="6244" priority="7097">
      <formula>AND(EC25:EI25="")</formula>
    </cfRule>
  </conditionalFormatting>
  <conditionalFormatting sqref="EH25">
    <cfRule type="expression" dxfId="6243" priority="6917">
      <formula>FM25&lt;&gt;""</formula>
    </cfRule>
    <cfRule type="expression" dxfId="6242" priority="7096">
      <formula>AND(EC25:EI25="")</formula>
    </cfRule>
  </conditionalFormatting>
  <conditionalFormatting sqref="EI25">
    <cfRule type="expression" dxfId="6241" priority="6916">
      <formula>FM25&lt;&gt;""</formula>
    </cfRule>
    <cfRule type="expression" dxfId="6240" priority="7095">
      <formula>AND(EC25:EI25="")</formula>
    </cfRule>
  </conditionalFormatting>
  <conditionalFormatting sqref="EL25">
    <cfRule type="expression" dxfId="6239" priority="6915">
      <formula>FM25&lt;&gt;""</formula>
    </cfRule>
    <cfRule type="expression" dxfId="6238" priority="7093">
      <formula>AND(EK25&lt;&gt;"",EL25&lt;&gt;"")</formula>
    </cfRule>
    <cfRule type="expression" dxfId="6237" priority="7094">
      <formula>AND(EK25="",EL25="")</formula>
    </cfRule>
  </conditionalFormatting>
  <conditionalFormatting sqref="EM25">
    <cfRule type="expression" dxfId="6236" priority="6914">
      <formula>FM25&lt;&gt;""</formula>
    </cfRule>
    <cfRule type="expression" dxfId="6235" priority="7091">
      <formula>AND(EK25&lt;&gt;"",EM25&lt;&gt;"")</formula>
    </cfRule>
    <cfRule type="expression" dxfId="6234" priority="7092">
      <formula>AND(EK25="",EM25="")</formula>
    </cfRule>
  </conditionalFormatting>
  <conditionalFormatting sqref="EN25">
    <cfRule type="expression" dxfId="6233" priority="6913">
      <formula>FM25&lt;&gt;""</formula>
    </cfRule>
    <cfRule type="expression" dxfId="6232" priority="7089">
      <formula>AND(EK25&lt;&gt;"",EN25&lt;&gt;"")</formula>
    </cfRule>
    <cfRule type="expression" dxfId="6231" priority="7090">
      <formula>AND(EK25="",EN25="")</formula>
    </cfRule>
  </conditionalFormatting>
  <conditionalFormatting sqref="EP25">
    <cfRule type="expression" dxfId="6230" priority="7083">
      <formula>AND(EK25&lt;&gt;"",EP25&lt;&gt;"")</formula>
    </cfRule>
    <cfRule type="expression" dxfId="6229" priority="7087">
      <formula>AND(EP25&lt;&gt;"",EO25="")</formula>
    </cfRule>
    <cfRule type="expression" dxfId="6228" priority="7088">
      <formula>AND(EO25&lt;&gt;"",EP25="")</formula>
    </cfRule>
  </conditionalFormatting>
  <conditionalFormatting sqref="EQ25">
    <cfRule type="expression" dxfId="6227" priority="7082">
      <formula>AND(EK25&lt;&gt;"",EQ25&lt;&gt;"")</formula>
    </cfRule>
    <cfRule type="expression" dxfId="6226" priority="7085">
      <formula>AND(EQ25&lt;&gt;"",EO25="")</formula>
    </cfRule>
    <cfRule type="expression" dxfId="6225" priority="7086">
      <formula>AND(EO25&lt;&gt;"",EQ25="")</formula>
    </cfRule>
  </conditionalFormatting>
  <conditionalFormatting sqref="EO25">
    <cfRule type="expression" dxfId="6224" priority="7084">
      <formula>AND(EK25&lt;&gt;"",EO25&lt;&gt;"")</formula>
    </cfRule>
  </conditionalFormatting>
  <conditionalFormatting sqref="ES25">
    <cfRule type="expression" dxfId="6223" priority="6912">
      <formula>FM25&lt;&gt;""</formula>
    </cfRule>
    <cfRule type="expression" dxfId="6222" priority="7080">
      <formula>AND(ER25&lt;&gt;"",ES25&lt;&gt;"")</formula>
    </cfRule>
    <cfRule type="expression" dxfId="6221" priority="7081">
      <formula>AND(ER25="",ES25="")</formula>
    </cfRule>
  </conditionalFormatting>
  <conditionalFormatting sqref="ET25">
    <cfRule type="expression" dxfId="6220" priority="6911">
      <formula>FM25&lt;&gt;""</formula>
    </cfRule>
    <cfRule type="expression" dxfId="6219" priority="7078">
      <formula>AND(ER25&lt;&gt;"",ET25&lt;&gt;"")</formula>
    </cfRule>
    <cfRule type="expression" dxfId="6218" priority="7079">
      <formula>AND(ER25="",ET25="")</formula>
    </cfRule>
  </conditionalFormatting>
  <conditionalFormatting sqref="EU25">
    <cfRule type="expression" dxfId="6217" priority="6910">
      <formula>FM25&lt;&gt;""</formula>
    </cfRule>
    <cfRule type="expression" dxfId="6216" priority="7076">
      <formula>AND(ER25&lt;&gt;"",EU25&lt;&gt;"")</formula>
    </cfRule>
    <cfRule type="expression" dxfId="6215" priority="7077">
      <formula>AND(ER25="",EU25="")</formula>
    </cfRule>
  </conditionalFormatting>
  <conditionalFormatting sqref="EW25">
    <cfRule type="expression" dxfId="6214" priority="7070">
      <formula>AND(ER25&lt;&gt;"",EW25&lt;&gt;"")</formula>
    </cfRule>
    <cfRule type="expression" dxfId="6213" priority="7074">
      <formula>AND(EW25&lt;&gt;"",EV25="")</formula>
    </cfRule>
    <cfRule type="expression" dxfId="6212" priority="7075">
      <formula>AND(EV25&lt;&gt;"",EW25="")</formula>
    </cfRule>
  </conditionalFormatting>
  <conditionalFormatting sqref="EX25">
    <cfRule type="expression" dxfId="6211" priority="7069">
      <formula>AND(ER25&lt;&gt;"",EX25&lt;&gt;"")</formula>
    </cfRule>
    <cfRule type="expression" dxfId="6210" priority="7072">
      <formula>AND(EX25&lt;&gt;"",EV25="")</formula>
    </cfRule>
    <cfRule type="expression" dxfId="6209" priority="7073">
      <formula>AND(EV25&lt;&gt;"",EX25="")</formula>
    </cfRule>
  </conditionalFormatting>
  <conditionalFormatting sqref="EV25">
    <cfRule type="expression" dxfId="6208" priority="7071">
      <formula>AND(ER25&lt;&gt;"",EV25&lt;&gt;"")</formula>
    </cfRule>
  </conditionalFormatting>
  <conditionalFormatting sqref="ER25">
    <cfRule type="expression" dxfId="6207" priority="7068">
      <formula>AND(ER25&lt;&gt;"",OR(ES25:EX25&lt;&gt;""))</formula>
    </cfRule>
  </conditionalFormatting>
  <conditionalFormatting sqref="EK25">
    <cfRule type="expression" dxfId="6206" priority="7067">
      <formula>AND(EK25&lt;&gt;"",OR(EL25:EQ25&lt;&gt;""))</formula>
    </cfRule>
  </conditionalFormatting>
  <conditionalFormatting sqref="EY25">
    <cfRule type="expression" dxfId="6205" priority="6909">
      <formula>FM25&lt;&gt;""</formula>
    </cfRule>
    <cfRule type="expression" dxfId="6204" priority="7066">
      <formula>AND(EY25:FD25="")</formula>
    </cfRule>
  </conditionalFormatting>
  <conditionalFormatting sqref="EZ25">
    <cfRule type="expression" dxfId="6203" priority="6908">
      <formula>FM25&lt;&gt;""</formula>
    </cfRule>
    <cfRule type="expression" dxfId="6202" priority="7065">
      <formula>AND(EY25:FD25="")</formula>
    </cfRule>
  </conditionalFormatting>
  <conditionalFormatting sqref="FA25">
    <cfRule type="expression" dxfId="6201" priority="6907">
      <formula>FM25&lt;&gt;""</formula>
    </cfRule>
    <cfRule type="expression" dxfId="6200" priority="7064">
      <formula>AND(EY25:FD25="")</formula>
    </cfRule>
  </conditionalFormatting>
  <conditionalFormatting sqref="FB25">
    <cfRule type="expression" dxfId="6199" priority="6906">
      <formula>FM25&lt;&gt;""</formula>
    </cfRule>
    <cfRule type="expression" dxfId="6198" priority="7063">
      <formula>AND(EY25:FD25="")</formula>
    </cfRule>
  </conditionalFormatting>
  <conditionalFormatting sqref="FD25">
    <cfRule type="expression" dxfId="6197" priority="6904">
      <formula>FM25&lt;&gt;""</formula>
    </cfRule>
    <cfRule type="expression" dxfId="6196" priority="7062">
      <formula>AND(EY25:FD25="")</formula>
    </cfRule>
  </conditionalFormatting>
  <conditionalFormatting sqref="FC25">
    <cfRule type="expression" dxfId="6195" priority="6905">
      <formula>FM25&lt;&gt;""</formula>
    </cfRule>
    <cfRule type="expression" dxfId="6194" priority="7061">
      <formula>AND(EY25:FD25="")</formula>
    </cfRule>
  </conditionalFormatting>
  <conditionalFormatting sqref="FE25">
    <cfRule type="expression" dxfId="6193" priority="6903">
      <formula>FM25&lt;&gt;""</formula>
    </cfRule>
    <cfRule type="expression" dxfId="6192" priority="7060">
      <formula>FE25=""</formula>
    </cfRule>
  </conditionalFormatting>
  <conditionalFormatting sqref="FF25">
    <cfRule type="expression" dxfId="6191" priority="7058">
      <formula>AND(FE25&lt;&gt;"2人以上の体制",FF25&lt;&gt;"")</formula>
    </cfRule>
    <cfRule type="expression" dxfId="6190" priority="7059">
      <formula>AND(FE25="2人以上の体制",FF25="")</formula>
    </cfRule>
  </conditionalFormatting>
  <conditionalFormatting sqref="FG25">
    <cfRule type="expression" dxfId="6189" priority="6902">
      <formula>FM25&lt;&gt;""</formula>
    </cfRule>
    <cfRule type="expression" dxfId="6188" priority="7057">
      <formula>FG25=""</formula>
    </cfRule>
  </conditionalFormatting>
  <conditionalFormatting sqref="FH25">
    <cfRule type="expression" dxfId="6187" priority="6901">
      <formula>FM25&lt;&gt;""</formula>
    </cfRule>
    <cfRule type="expression" dxfId="6186" priority="7056">
      <formula>FH25=""</formula>
    </cfRule>
  </conditionalFormatting>
  <conditionalFormatting sqref="BO25">
    <cfRule type="expression" dxfId="6185" priority="6975">
      <formula>FM25&lt;&gt;""</formula>
    </cfRule>
    <cfRule type="expression" dxfId="6184" priority="7054">
      <formula>BO25=""</formula>
    </cfRule>
  </conditionalFormatting>
  <conditionalFormatting sqref="BP25">
    <cfRule type="expression" dxfId="6183" priority="6974">
      <formula>FM25&lt;&gt;""</formula>
    </cfRule>
    <cfRule type="expression" dxfId="6182" priority="7053">
      <formula>BP25=""</formula>
    </cfRule>
  </conditionalFormatting>
  <conditionalFormatting sqref="BQ25">
    <cfRule type="expression" dxfId="6181" priority="6973">
      <formula>FM25&lt;&gt;""</formula>
    </cfRule>
    <cfRule type="expression" dxfId="6180" priority="7052">
      <formula>BQ25=""</formula>
    </cfRule>
  </conditionalFormatting>
  <conditionalFormatting sqref="BR25">
    <cfRule type="expression" dxfId="6179" priority="6972">
      <formula>FM25&lt;&gt;""</formula>
    </cfRule>
    <cfRule type="expression" dxfId="6178" priority="7041">
      <formula>AND(BR25:BS25="")</formula>
    </cfRule>
  </conditionalFormatting>
  <conditionalFormatting sqref="BS25">
    <cfRule type="expression" dxfId="6177" priority="6971">
      <formula>FM25&lt;&gt;""</formula>
    </cfRule>
    <cfRule type="expression" dxfId="6176" priority="7051">
      <formula>AND(BR25:BS25="")</formula>
    </cfRule>
  </conditionalFormatting>
  <conditionalFormatting sqref="BU25">
    <cfRule type="expression" dxfId="6175" priority="7046">
      <formula>AND(BT25="",BU25&lt;&gt;"")</formula>
    </cfRule>
    <cfRule type="expression" dxfId="6174" priority="7050">
      <formula>AND(BT25&lt;&gt;"",BU25="")</formula>
    </cfRule>
  </conditionalFormatting>
  <conditionalFormatting sqref="BV25">
    <cfRule type="expression" dxfId="6173" priority="7045">
      <formula>AND(BT25="",BV25&lt;&gt;"")</formula>
    </cfRule>
    <cfRule type="expression" dxfId="6172" priority="7049">
      <formula>AND(BT25&lt;&gt;"",BV25="")</formula>
    </cfRule>
  </conditionalFormatting>
  <conditionalFormatting sqref="BW25">
    <cfRule type="expression" dxfId="6171" priority="7044">
      <formula>AND(BT25="",BW25&lt;&gt;"")</formula>
    </cfRule>
    <cfRule type="expression" dxfId="6170" priority="7048">
      <formula>AND(BT25&lt;&gt;"",AND(BW25:BX25=""))</formula>
    </cfRule>
  </conditionalFormatting>
  <conditionalFormatting sqref="BX25">
    <cfRule type="expression" dxfId="6169" priority="7043">
      <formula>AND(BT25="",BX25&lt;&gt;"")</formula>
    </cfRule>
    <cfRule type="expression" dxfId="6168" priority="7047">
      <formula>AND(BT25&lt;&gt;"",AND(BW25:BX25=""))</formula>
    </cfRule>
  </conditionalFormatting>
  <conditionalFormatting sqref="BT25">
    <cfRule type="expression" dxfId="6167" priority="7042">
      <formula>AND(BT25="",OR(BU25:BX25&lt;&gt;""))</formula>
    </cfRule>
  </conditionalFormatting>
  <conditionalFormatting sqref="BY25">
    <cfRule type="expression" dxfId="6166" priority="6970">
      <formula>FM25&lt;&gt;""</formula>
    </cfRule>
    <cfRule type="expression" dxfId="6165" priority="7040">
      <formula>BY25=""</formula>
    </cfRule>
  </conditionalFormatting>
  <conditionalFormatting sqref="BZ25">
    <cfRule type="expression" dxfId="6164" priority="6969">
      <formula>FM25&lt;&gt;""</formula>
    </cfRule>
    <cfRule type="expression" dxfId="6163" priority="7039">
      <formula>BZ25=""</formula>
    </cfRule>
  </conditionalFormatting>
  <conditionalFormatting sqref="CC25">
    <cfRule type="expression" dxfId="6162" priority="6968">
      <formula>FM25&lt;&gt;""</formula>
    </cfRule>
    <cfRule type="expression" dxfId="6161" priority="7038">
      <formula>CC25=""</formula>
    </cfRule>
  </conditionalFormatting>
  <conditionalFormatting sqref="CD25">
    <cfRule type="expression" dxfId="6160" priority="6967">
      <formula>FM25&lt;&gt;""</formula>
    </cfRule>
    <cfRule type="expression" dxfId="6159" priority="7037">
      <formula>CD25=""</formula>
    </cfRule>
  </conditionalFormatting>
  <conditionalFormatting sqref="CE25">
    <cfRule type="expression" dxfId="6158" priority="6966">
      <formula>FM25&lt;&gt;""</formula>
    </cfRule>
    <cfRule type="expression" dxfId="6157" priority="7036">
      <formula>CE25=""</formula>
    </cfRule>
  </conditionalFormatting>
  <conditionalFormatting sqref="FK25">
    <cfRule type="expression" dxfId="6156" priority="7035">
      <formula>FK25=""</formula>
    </cfRule>
  </conditionalFormatting>
  <conditionalFormatting sqref="H25">
    <cfRule type="expression" dxfId="6155" priority="7016">
      <formula>FM25&lt;&gt;""</formula>
    </cfRule>
    <cfRule type="expression" dxfId="6154" priority="7032">
      <formula>H25=""</formula>
    </cfRule>
  </conditionalFormatting>
  <conditionalFormatting sqref="B25">
    <cfRule type="expression" dxfId="6153" priority="6900">
      <formula>FM25&lt;&gt;""</formula>
    </cfRule>
    <cfRule type="expression" dxfId="6152" priority="7031">
      <formula>B25=""</formula>
    </cfRule>
  </conditionalFormatting>
  <conditionalFormatting sqref="CF25">
    <cfRule type="expression" dxfId="6151" priority="6965">
      <formula>FM25&lt;&gt;""</formula>
    </cfRule>
    <cfRule type="expression" dxfId="6150" priority="7030">
      <formula>CF25=""</formula>
    </cfRule>
  </conditionalFormatting>
  <conditionalFormatting sqref="EJ25">
    <cfRule type="expression" dxfId="6149" priority="7029">
      <formula>AND(OR(EC25:EH25&lt;&gt;""),EJ25="")</formula>
    </cfRule>
  </conditionalFormatting>
  <conditionalFormatting sqref="BE25">
    <cfRule type="expression" dxfId="6148" priority="6976">
      <formula>FM25&lt;&gt;""</formula>
    </cfRule>
    <cfRule type="expression" dxfId="6147" priority="7028">
      <formula>BE25=""</formula>
    </cfRule>
  </conditionalFormatting>
  <conditionalFormatting sqref="BF25">
    <cfRule type="expression" dxfId="6146" priority="7027">
      <formula>AND(BE25="同居",AND(BF25="",BG25=""))</formula>
    </cfRule>
  </conditionalFormatting>
  <conditionalFormatting sqref="CB25">
    <cfRule type="expression" dxfId="6145" priority="7026">
      <formula>AND(CA25&lt;&gt;"",CB25="")</formula>
    </cfRule>
  </conditionalFormatting>
  <conditionalFormatting sqref="CA25">
    <cfRule type="expression" dxfId="6144" priority="7025">
      <formula>AND(CA25="",CB25&lt;&gt;"")</formula>
    </cfRule>
  </conditionalFormatting>
  <conditionalFormatting sqref="DU25">
    <cfRule type="expression" dxfId="6143" priority="6926">
      <formula>FM25&lt;&gt;""</formula>
    </cfRule>
    <cfRule type="expression" dxfId="6142" priority="7022">
      <formula>AND(DU25&lt;&gt;"",DT25="")</formula>
    </cfRule>
    <cfRule type="expression" dxfId="6141" priority="7023">
      <formula>AND(DT25&lt;&gt;"自立",DU25="")</formula>
    </cfRule>
    <cfRule type="expression" dxfId="6140" priority="7024">
      <formula>AND(DT25="自立",DU25&lt;&gt;"")</formula>
    </cfRule>
  </conditionalFormatting>
  <conditionalFormatting sqref="DW25">
    <cfRule type="expression" dxfId="6139" priority="6924">
      <formula>FM25&lt;&gt;""</formula>
    </cfRule>
    <cfRule type="expression" dxfId="6138" priority="7019">
      <formula>AND(DW25&lt;&gt;"",DV25="")</formula>
    </cfRule>
    <cfRule type="expression" dxfId="6137" priority="7020">
      <formula>AND(DV25="自立",DW25&lt;&gt;"")</formula>
    </cfRule>
    <cfRule type="expression" dxfId="6136" priority="7021">
      <formula>AND(DV25&lt;&gt;"自立",DW25="")</formula>
    </cfRule>
  </conditionalFormatting>
  <conditionalFormatting sqref="I25:J25">
    <cfRule type="expression" dxfId="6135" priority="7018">
      <formula>I25=""</formula>
    </cfRule>
  </conditionalFormatting>
  <conditionalFormatting sqref="P25">
    <cfRule type="expression" dxfId="6134" priority="7012">
      <formula>FM25&lt;&gt;""</formula>
    </cfRule>
    <cfRule type="expression" dxfId="6133" priority="7017">
      <formula>P25=""</formula>
    </cfRule>
  </conditionalFormatting>
  <conditionalFormatting sqref="FN25">
    <cfRule type="expression" dxfId="6132" priority="6895">
      <formula>AND(FN25="",AND(Q25:FJ25=""))</formula>
    </cfRule>
    <cfRule type="expression" dxfId="6131" priority="6896">
      <formula>AND(FN25&lt;&gt;"",OR(Q25:FJ25&lt;&gt;""))</formula>
    </cfRule>
  </conditionalFormatting>
  <conditionalFormatting sqref="FM25">
    <cfRule type="expression" dxfId="6130" priority="6897">
      <formula>AND(FM25="",AND(Q25:FJ25=""))</formula>
    </cfRule>
    <cfRule type="expression" dxfId="6129" priority="6899">
      <formula>AND(FM25&lt;&gt;"",OR(Q25:FJ25&lt;&gt;""))</formula>
    </cfRule>
  </conditionalFormatting>
  <conditionalFormatting sqref="FL25">
    <cfRule type="expression" dxfId="6128" priority="6898">
      <formula>FL25=""</formula>
    </cfRule>
  </conditionalFormatting>
  <conditionalFormatting sqref="C26">
    <cfRule type="expression" dxfId="6127" priority="6894">
      <formula>C26=""</formula>
    </cfRule>
  </conditionalFormatting>
  <conditionalFormatting sqref="D26">
    <cfRule type="expression" dxfId="6126" priority="6893">
      <formula>D26=""</formula>
    </cfRule>
  </conditionalFormatting>
  <conditionalFormatting sqref="E26">
    <cfRule type="expression" dxfId="6125" priority="6892">
      <formula>E26=""</formula>
    </cfRule>
  </conditionalFormatting>
  <conditionalFormatting sqref="G26">
    <cfRule type="expression" dxfId="6124" priority="6891">
      <formula>G26=""</formula>
    </cfRule>
  </conditionalFormatting>
  <conditionalFormatting sqref="K26">
    <cfRule type="expression" dxfId="6123" priority="6632">
      <formula>FM26&lt;&gt;""</formula>
    </cfRule>
    <cfRule type="expression" dxfId="6122" priority="6890">
      <formula>AND(K26="",L26="")</formula>
    </cfRule>
  </conditionalFormatting>
  <conditionalFormatting sqref="L26">
    <cfRule type="expression" dxfId="6121" priority="6631">
      <formula>FM26&lt;&gt;""</formula>
    </cfRule>
    <cfRule type="expression" dxfId="6120" priority="6889">
      <formula>AND(K26="",L26="")</formula>
    </cfRule>
  </conditionalFormatting>
  <conditionalFormatting sqref="O26">
    <cfRule type="expression" dxfId="6119" priority="6630">
      <formula>FM26&lt;&gt;""</formula>
    </cfRule>
    <cfRule type="expression" dxfId="6118" priority="6888">
      <formula>O26=""</formula>
    </cfRule>
  </conditionalFormatting>
  <conditionalFormatting sqref="Q26">
    <cfRule type="expression" dxfId="6117" priority="6628">
      <formula>FM26&lt;&gt;""</formula>
    </cfRule>
    <cfRule type="expression" dxfId="6116" priority="6886">
      <formula>AND(Q26&lt;&gt;"",OR(R26:AD26&lt;&gt;""))</formula>
    </cfRule>
    <cfRule type="expression" dxfId="6115" priority="6887">
      <formula>AND(Q26="",AND(R26:AD26=""))</formula>
    </cfRule>
  </conditionalFormatting>
  <conditionalFormatting sqref="R26">
    <cfRule type="expression" dxfId="6114" priority="6627">
      <formula>FM26&lt;&gt;""</formula>
    </cfRule>
    <cfRule type="expression" dxfId="6113" priority="6884">
      <formula>AND(Q26&lt;&gt;"",OR(R26:AD26&lt;&gt;""))</formula>
    </cfRule>
    <cfRule type="expression" dxfId="6112" priority="6885">
      <formula>AND(Q26="",AND(R26:AD26=""))</formula>
    </cfRule>
  </conditionalFormatting>
  <conditionalFormatting sqref="S26">
    <cfRule type="expression" dxfId="6111" priority="6626">
      <formula>FM26&lt;&gt;""</formula>
    </cfRule>
    <cfRule type="expression" dxfId="6110" priority="6882">
      <formula>AND(Q26&lt;&gt;"",OR(R26:AD26&lt;&gt;""))</formula>
    </cfRule>
    <cfRule type="expression" dxfId="6109" priority="6883">
      <formula>AND(Q26="",AND(R26:AD26=""))</formula>
    </cfRule>
  </conditionalFormatting>
  <conditionalFormatting sqref="T26">
    <cfRule type="expression" dxfId="6108" priority="6625">
      <formula>FM26&lt;&gt;""</formula>
    </cfRule>
    <cfRule type="expression" dxfId="6107" priority="6870">
      <formula>AND(Q26&lt;&gt;"",OR(R26:AD26&lt;&gt;""))</formula>
    </cfRule>
    <cfRule type="expression" dxfId="6106" priority="6881">
      <formula>AND(Q26="",AND(R26:AD26=""))</formula>
    </cfRule>
  </conditionalFormatting>
  <conditionalFormatting sqref="U26">
    <cfRule type="expression" dxfId="6105" priority="6624">
      <formula>FM26&lt;&gt;""</formula>
    </cfRule>
    <cfRule type="expression" dxfId="6104" priority="6869">
      <formula>AND(Q26&lt;&gt;"",OR(R26:AD26&lt;&gt;""))</formula>
    </cfRule>
    <cfRule type="expression" dxfId="6103" priority="6880">
      <formula>AND(Q26="",AND(R26:AD26=""))</formula>
    </cfRule>
  </conditionalFormatting>
  <conditionalFormatting sqref="V26">
    <cfRule type="expression" dxfId="6102" priority="6623">
      <formula>FM26&lt;&gt;""</formula>
    </cfRule>
    <cfRule type="expression" dxfId="6101" priority="6868">
      <formula>AND(Q26&lt;&gt;"",OR(R26:AD26&lt;&gt;""))</formula>
    </cfRule>
    <cfRule type="expression" dxfId="6100" priority="6879">
      <formula>AND(Q26="",AND(R26:AD26=""))</formula>
    </cfRule>
  </conditionalFormatting>
  <conditionalFormatting sqref="W26">
    <cfRule type="expression" dxfId="6099" priority="6622">
      <formula>FM26&lt;&gt;""</formula>
    </cfRule>
    <cfRule type="expression" dxfId="6098" priority="6867">
      <formula>AND(Q26&lt;&gt;"",OR(R26:AD26&lt;&gt;""))</formula>
    </cfRule>
    <cfRule type="expression" dxfId="6097" priority="6878">
      <formula>AND(Q26="",AND(R26:AD26=""))</formula>
    </cfRule>
  </conditionalFormatting>
  <conditionalFormatting sqref="X26">
    <cfRule type="expression" dxfId="6096" priority="6621">
      <formula>FM26&lt;&gt;""</formula>
    </cfRule>
    <cfRule type="expression" dxfId="6095" priority="6866">
      <formula>AND(Q26&lt;&gt;"",OR(R26:AD26&lt;&gt;""))</formula>
    </cfRule>
    <cfRule type="expression" dxfId="6094" priority="6877">
      <formula>AND(Q26="",AND(R26:AD26=""))</formula>
    </cfRule>
  </conditionalFormatting>
  <conditionalFormatting sqref="Y26">
    <cfRule type="expression" dxfId="6093" priority="6620">
      <formula>FM26&lt;&gt;""</formula>
    </cfRule>
    <cfRule type="expression" dxfId="6092" priority="6865">
      <formula>AND(Q26&lt;&gt;"",OR(R26:AD26&lt;&gt;""))</formula>
    </cfRule>
    <cfRule type="expression" dxfId="6091" priority="6876">
      <formula>AND(Q26="",AND(R26:AD26=""))</formula>
    </cfRule>
  </conditionalFormatting>
  <conditionalFormatting sqref="Z26">
    <cfRule type="expression" dxfId="6090" priority="6619">
      <formula>FM26&lt;&gt;""</formula>
    </cfRule>
    <cfRule type="expression" dxfId="6089" priority="6864">
      <formula>AND(Q26&lt;&gt;"",OR(R26:AD26&lt;&gt;""))</formula>
    </cfRule>
    <cfRule type="expression" dxfId="6088" priority="6875">
      <formula>AND(Q26="",AND(R26:AD26=""))</formula>
    </cfRule>
  </conditionalFormatting>
  <conditionalFormatting sqref="AA26">
    <cfRule type="expression" dxfId="6087" priority="6618">
      <formula>FM26&lt;&gt;""</formula>
    </cfRule>
    <cfRule type="expression" dxfId="6086" priority="6863">
      <formula>AND(Q26&lt;&gt;"",OR(R26:AD26&lt;&gt;""))</formula>
    </cfRule>
    <cfRule type="expression" dxfId="6085" priority="6874">
      <formula>AND(Q26="",AND(R26:AD26=""))</formula>
    </cfRule>
  </conditionalFormatting>
  <conditionalFormatting sqref="AB26">
    <cfRule type="expression" dxfId="6084" priority="6617">
      <formula>FM26&lt;&gt;""</formula>
    </cfRule>
    <cfRule type="expression" dxfId="6083" priority="6862">
      <formula>AND(Q26&lt;&gt;"",OR(R26:AD26&lt;&gt;""))</formula>
    </cfRule>
    <cfRule type="expression" dxfId="6082" priority="6873">
      <formula>AND(Q26="",AND(R26:AD26=""))</formula>
    </cfRule>
  </conditionalFormatting>
  <conditionalFormatting sqref="AC26">
    <cfRule type="expression" dxfId="6081" priority="6616">
      <formula>FM26&lt;&gt;""</formula>
    </cfRule>
    <cfRule type="expression" dxfId="6080" priority="6861">
      <formula>AND(Q26&lt;&gt;"",OR(R26:AD26&lt;&gt;""))</formula>
    </cfRule>
    <cfRule type="expression" dxfId="6079" priority="6872">
      <formula>AND(Q26="",AND(R26:AD26=""))</formula>
    </cfRule>
  </conditionalFormatting>
  <conditionalFormatting sqref="AD26">
    <cfRule type="expression" dxfId="6078" priority="6615">
      <formula>FM26&lt;&gt;""</formula>
    </cfRule>
    <cfRule type="expression" dxfId="6077" priority="6860">
      <formula>AND(Q26&lt;&gt;"",OR(R26:AD26&lt;&gt;""))</formula>
    </cfRule>
    <cfRule type="expression" dxfId="6076" priority="6871">
      <formula>AND(Q26="",AND(R26:AD26=""))</formula>
    </cfRule>
  </conditionalFormatting>
  <conditionalFormatting sqref="AE26">
    <cfRule type="expression" dxfId="6075" priority="6614">
      <formula>FM26&lt;&gt;""</formula>
    </cfRule>
    <cfRule type="expression" dxfId="6074" priority="6857">
      <formula>AND(AE26="無",OR(AF26:AI26&lt;&gt;""))</formula>
    </cfRule>
    <cfRule type="expression" dxfId="6073" priority="6858">
      <formula>AND(AE26="有",AND(AF26:AI26=""))</formula>
    </cfRule>
    <cfRule type="expression" dxfId="6072" priority="6859">
      <formula>AE26=""</formula>
    </cfRule>
  </conditionalFormatting>
  <conditionalFormatting sqref="AF26">
    <cfRule type="expression" dxfId="6071" priority="6852">
      <formula>AND(AE26="無",OR(AF26:AI26&lt;&gt;""))</formula>
    </cfRule>
    <cfRule type="expression" dxfId="6070" priority="6856">
      <formula>AND(AE26="有",AND(AF26:AI26=""))</formula>
    </cfRule>
  </conditionalFormatting>
  <conditionalFormatting sqref="AG26">
    <cfRule type="expression" dxfId="6069" priority="6851">
      <formula>AND(AE26="無",OR(AF26:AI26&lt;&gt;""))</formula>
    </cfRule>
    <cfRule type="expression" dxfId="6068" priority="6855">
      <formula>AND(AE26="有",AND(AF26:AI26=""))</formula>
    </cfRule>
  </conditionalFormatting>
  <conditionalFormatting sqref="AH26">
    <cfRule type="expression" dxfId="6067" priority="6850">
      <formula>AND(AE26="無",OR(AF26:AI26&lt;&gt;""))</formula>
    </cfRule>
    <cfRule type="expression" dxfId="6066" priority="6854">
      <formula>AND(AE26="有",AND(AF26:AI26=""))</formula>
    </cfRule>
  </conditionalFormatting>
  <conditionalFormatting sqref="AI26">
    <cfRule type="expression" dxfId="6065" priority="6849">
      <formula>AND(AE26="無",OR(AF26:AI26&lt;&gt;""))</formula>
    </cfRule>
    <cfRule type="expression" dxfId="6064" priority="6853">
      <formula>AND(AE26="有",AND(AF26:AI26=""))</formula>
    </cfRule>
  </conditionalFormatting>
  <conditionalFormatting sqref="AJ26">
    <cfRule type="expression" dxfId="6063" priority="6613">
      <formula>FM26&lt;&gt;""</formula>
    </cfRule>
    <cfRule type="expression" dxfId="6062" priority="6848">
      <formula>AJ26=""</formula>
    </cfRule>
  </conditionalFormatting>
  <conditionalFormatting sqref="AK26">
    <cfRule type="expression" dxfId="6061" priority="6612">
      <formula>FM26&lt;&gt;""</formula>
    </cfRule>
    <cfRule type="expression" dxfId="6060" priority="6847">
      <formula>AK26=""</formula>
    </cfRule>
  </conditionalFormatting>
  <conditionalFormatting sqref="AL26">
    <cfRule type="expression" dxfId="6059" priority="6611">
      <formula>FM26&lt;&gt;""</formula>
    </cfRule>
    <cfRule type="expression" dxfId="6058" priority="6846">
      <formula>AL26=""</formula>
    </cfRule>
  </conditionalFormatting>
  <conditionalFormatting sqref="AM26">
    <cfRule type="expression" dxfId="6057" priority="6610">
      <formula>FM26&lt;&gt;""</formula>
    </cfRule>
    <cfRule type="expression" dxfId="6056" priority="6845">
      <formula>AM26=""</formula>
    </cfRule>
  </conditionalFormatting>
  <conditionalFormatting sqref="AN26">
    <cfRule type="expression" dxfId="6055" priority="6609">
      <formula>FM26&lt;&gt;""</formula>
    </cfRule>
    <cfRule type="expression" dxfId="6054" priority="6840">
      <formula>AND(AN26="なし",AO26&lt;&gt;"")</formula>
    </cfRule>
    <cfRule type="expression" dxfId="6053" priority="6841">
      <formula>AND(AN26="あり",AO26="")</formula>
    </cfRule>
    <cfRule type="expression" dxfId="6052" priority="6844">
      <formula>AN26=""</formula>
    </cfRule>
  </conditionalFormatting>
  <conditionalFormatting sqref="AO26">
    <cfRule type="expression" dxfId="6051" priority="6842">
      <formula>AND(AN26="なし",AO26&lt;&gt;"")</formula>
    </cfRule>
    <cfRule type="expression" dxfId="6050" priority="6843">
      <formula>AND(AN26="あり",AO26="")</formula>
    </cfRule>
  </conditionalFormatting>
  <conditionalFormatting sqref="AP26">
    <cfRule type="expression" dxfId="6049" priority="6608">
      <formula>FM26&lt;&gt;""</formula>
    </cfRule>
    <cfRule type="expression" dxfId="6048" priority="6838">
      <formula>AND(AP26&lt;&gt;"",OR(AQ26:BD26&lt;&gt;""))</formula>
    </cfRule>
    <cfRule type="expression" dxfId="6047" priority="6839">
      <formula>AND(AP26="",AND(AQ26:BD26=""))</formula>
    </cfRule>
  </conditionalFormatting>
  <conditionalFormatting sqref="AQ26">
    <cfRule type="expression" dxfId="6046" priority="6607">
      <formula>FM26&lt;&gt;""</formula>
    </cfRule>
    <cfRule type="expression" dxfId="6045" priority="6836">
      <formula>AND(AP26&lt;&gt;"",OR(AQ26:BD26&lt;&gt;""))</formula>
    </cfRule>
    <cfRule type="expression" dxfId="6044" priority="6837">
      <formula>AND(AP26="",AND(AQ26:BD26=""))</formula>
    </cfRule>
  </conditionalFormatting>
  <conditionalFormatting sqref="AR26">
    <cfRule type="expression" dxfId="6043" priority="6606">
      <formula>FM26&lt;&gt;""</formula>
    </cfRule>
    <cfRule type="expression" dxfId="6042" priority="6834">
      <formula>AND(AP26&lt;&gt;"",OR(AQ26:BD26&lt;&gt;""))</formula>
    </cfRule>
    <cfRule type="expression" dxfId="6041" priority="6835">
      <formula>AND(AP26="",AND(AQ26:BD26=""))</formula>
    </cfRule>
  </conditionalFormatting>
  <conditionalFormatting sqref="AS26">
    <cfRule type="expression" dxfId="6040" priority="6605">
      <formula>FM26&lt;&gt;""</formula>
    </cfRule>
    <cfRule type="expression" dxfId="6039" priority="6832">
      <formula>AND(AP26&lt;&gt;"",OR(AQ26:BD26&lt;&gt;""))</formula>
    </cfRule>
    <cfRule type="expression" dxfId="6038" priority="6833">
      <formula>AND(AP26="",AND(AQ26:BD26=""))</formula>
    </cfRule>
  </conditionalFormatting>
  <conditionalFormatting sqref="AT26">
    <cfRule type="expression" dxfId="6037" priority="6604">
      <formula>FM26&lt;&gt;""</formula>
    </cfRule>
    <cfRule type="expression" dxfId="6036" priority="6830">
      <formula>AND(AP26&lt;&gt;"",OR(AQ26:BD26&lt;&gt;""))</formula>
    </cfRule>
    <cfRule type="expression" dxfId="6035" priority="6831">
      <formula>AND(AP26="",AND(AQ26:BD26=""))</formula>
    </cfRule>
  </conditionalFormatting>
  <conditionalFormatting sqref="AU26">
    <cfRule type="expression" dxfId="6034" priority="6603">
      <formula>FM26&lt;&gt;""</formula>
    </cfRule>
    <cfRule type="expression" dxfId="6033" priority="6828">
      <formula>AND(AP26&lt;&gt;"",OR(AQ26:BD26&lt;&gt;""))</formula>
    </cfRule>
    <cfRule type="expression" dxfId="6032" priority="6829">
      <formula>AND(AP26="",AND(AQ26:BD26=""))</formula>
    </cfRule>
  </conditionalFormatting>
  <conditionalFormatting sqref="AV26">
    <cfRule type="expression" dxfId="6031" priority="6602">
      <formula>FM26&lt;&gt;""</formula>
    </cfRule>
    <cfRule type="expression" dxfId="6030" priority="6826">
      <formula>AND(AP26&lt;&gt;"",OR(AQ26:BD26&lt;&gt;""))</formula>
    </cfRule>
    <cfRule type="expression" dxfId="6029" priority="6827">
      <formula>AND(AP26="",AND(AQ26:BD26=""))</formula>
    </cfRule>
  </conditionalFormatting>
  <conditionalFormatting sqref="AW26">
    <cfRule type="expression" dxfId="6028" priority="6601">
      <formula>FM26&lt;&gt;""</formula>
    </cfRule>
    <cfRule type="expression" dxfId="6027" priority="6824">
      <formula>AND(AP26&lt;&gt;"",OR(AQ26:BD26&lt;&gt;""))</formula>
    </cfRule>
    <cfRule type="expression" dxfId="6026" priority="6825">
      <formula>AND(AP26="",AND(AQ26:BD26=""))</formula>
    </cfRule>
  </conditionalFormatting>
  <conditionalFormatting sqref="AX26">
    <cfRule type="expression" dxfId="6025" priority="6600">
      <formula>FM26&lt;&gt;""</formula>
    </cfRule>
    <cfRule type="expression" dxfId="6024" priority="6822">
      <formula>AND(AP26&lt;&gt;"",OR(AQ26:BD26&lt;&gt;""))</formula>
    </cfRule>
    <cfRule type="expression" dxfId="6023" priority="6823">
      <formula>AND(AP26="",AND(AQ26:BD26=""))</formula>
    </cfRule>
  </conditionalFormatting>
  <conditionalFormatting sqref="AY26">
    <cfRule type="expression" dxfId="6022" priority="6599">
      <formula>FM26&lt;&gt;""</formula>
    </cfRule>
    <cfRule type="expression" dxfId="6021" priority="6820">
      <formula>AND(AP26&lt;&gt;"",OR(AQ26:BD26&lt;&gt;""))</formula>
    </cfRule>
    <cfRule type="expression" dxfId="6020" priority="6821">
      <formula>AND(AP26="",AND(AQ26:BD26=""))</formula>
    </cfRule>
  </conditionalFormatting>
  <conditionalFormatting sqref="AZ26">
    <cfRule type="expression" dxfId="6019" priority="6598">
      <formula>FM26&lt;&gt;""</formula>
    </cfRule>
    <cfRule type="expression" dxfId="6018" priority="6818">
      <formula>AND(AP26&lt;&gt;"",OR(AQ26:BD26&lt;&gt;""))</formula>
    </cfRule>
    <cfRule type="expression" dxfId="6017" priority="6819">
      <formula>AND(AP26="",AND(AQ26:BD26=""))</formula>
    </cfRule>
  </conditionalFormatting>
  <conditionalFormatting sqref="BA26">
    <cfRule type="expression" dxfId="6016" priority="6597">
      <formula>FM26&lt;&gt;""</formula>
    </cfRule>
    <cfRule type="expression" dxfId="6015" priority="6816">
      <formula>AND(AP26&lt;&gt;"",OR(AQ26:BD26&lt;&gt;""))</formula>
    </cfRule>
    <cfRule type="expression" dxfId="6014" priority="6817">
      <formula>AND(AP26="",AND(AQ26:BD26=""))</formula>
    </cfRule>
  </conditionalFormatting>
  <conditionalFormatting sqref="BB26">
    <cfRule type="expression" dxfId="6013" priority="6596">
      <formula>FM26&lt;&gt;""</formula>
    </cfRule>
    <cfRule type="expression" dxfId="6012" priority="6814">
      <formula>AND(AP26&lt;&gt;"",OR(AQ26:BD26&lt;&gt;""))</formula>
    </cfRule>
    <cfRule type="expression" dxfId="6011" priority="6815">
      <formula>AND(AP26="",AND(AQ26:BD26=""))</formula>
    </cfRule>
  </conditionalFormatting>
  <conditionalFormatting sqref="BC26">
    <cfRule type="expression" dxfId="6010" priority="6595">
      <formula>FM26&lt;&gt;""</formula>
    </cfRule>
    <cfRule type="expression" dxfId="6009" priority="6812">
      <formula>AND(AP26&lt;&gt;"",OR(AQ26:BD26&lt;&gt;""))</formula>
    </cfRule>
    <cfRule type="expression" dxfId="6008" priority="6813">
      <formula>AND(AP26="",AND(AQ26:BD26=""))</formula>
    </cfRule>
  </conditionalFormatting>
  <conditionalFormatting sqref="BD26">
    <cfRule type="expression" dxfId="6007" priority="6594">
      <formula>FM26&lt;&gt;""</formula>
    </cfRule>
    <cfRule type="expression" dxfId="6006" priority="6810">
      <formula>AND(AP26&lt;&gt;"",OR(AQ26:BD26&lt;&gt;""))</formula>
    </cfRule>
    <cfRule type="expression" dxfId="6005" priority="6811">
      <formula>AND(AP26="",AND(AQ26:BD26=""))</formula>
    </cfRule>
  </conditionalFormatting>
  <conditionalFormatting sqref="BG26">
    <cfRule type="expression" dxfId="6004" priority="6651">
      <formula>AND(BE26="独居",BG26&gt;=1)</formula>
    </cfRule>
    <cfRule type="expression" dxfId="6003" priority="6808">
      <formula>AND(BE26="同居",AND(BN26="",BG26&lt;&gt;COUNTA(BI26:BM26)))</formula>
    </cfRule>
    <cfRule type="expression" dxfId="6002" priority="6809">
      <formula>AND(BE26="同居",OR(BG26="",BG26=0))</formula>
    </cfRule>
  </conditionalFormatting>
  <conditionalFormatting sqref="BH26">
    <cfRule type="expression" dxfId="6001" priority="6806">
      <formula>AND(BE26="独居",BH26&gt;=1)</formula>
    </cfRule>
    <cfRule type="expression" dxfId="6000" priority="6807">
      <formula>AND(BE26="同居",OR(BH26="",BH26&gt;BG26))</formula>
    </cfRule>
  </conditionalFormatting>
  <conditionalFormatting sqref="BI26">
    <cfRule type="expression" dxfId="5999" priority="6799">
      <formula>AND(BE26="独居",OR(BI26:BN26&lt;&gt;""))</formula>
    </cfRule>
    <cfRule type="expression" dxfId="5998" priority="6805">
      <formula>AND(BE26="同居",AND(BN26="",BG26&lt;&gt;COUNTA(BI26:BM26)))</formula>
    </cfRule>
  </conditionalFormatting>
  <conditionalFormatting sqref="BJ26">
    <cfRule type="expression" dxfId="5997" priority="6798">
      <formula>AND(BE26="独居",OR(BI26:BN26&lt;&gt;""))</formula>
    </cfRule>
    <cfRule type="expression" dxfId="5996" priority="6804">
      <formula>AND(BE26="同居",AND(BN26="",BG26&lt;&gt;COUNTA(BI26:BM26)))</formula>
    </cfRule>
  </conditionalFormatting>
  <conditionalFormatting sqref="BK26">
    <cfRule type="expression" dxfId="5995" priority="6797">
      <formula>AND(BE26="独居",OR(BI26:BN26&lt;&gt;""))</formula>
    </cfRule>
    <cfRule type="expression" dxfId="5994" priority="6803">
      <formula>AND(BE26="同居",AND(BN26="",BG26&lt;&gt;COUNTA(BI26:BM26)))</formula>
    </cfRule>
  </conditionalFormatting>
  <conditionalFormatting sqref="BL26">
    <cfRule type="expression" dxfId="5993" priority="6796">
      <formula>AND(BE26="独居",OR(BI26:BN26&lt;&gt;""))</formula>
    </cfRule>
    <cfRule type="expression" dxfId="5992" priority="6802">
      <formula>AND(BE26="同居",AND(BN26="",BG26&lt;&gt;COUNTA(BI26:BM26)))</formula>
    </cfRule>
  </conditionalFormatting>
  <conditionalFormatting sqref="BM26">
    <cfRule type="expression" dxfId="5991" priority="6795">
      <formula>AND(BE26="独居",OR(BI26:BN26&lt;&gt;""))</formula>
    </cfRule>
    <cfRule type="expression" dxfId="5990" priority="6801">
      <formula>AND(BE26="同居",AND(BN26="",BG26&lt;&gt;COUNTA(BI26:BM26)))</formula>
    </cfRule>
  </conditionalFormatting>
  <conditionalFormatting sqref="BN26">
    <cfRule type="expression" dxfId="5989" priority="6794">
      <formula>AND(BE26="独居",OR(BI26:BN26&lt;&gt;""))</formula>
    </cfRule>
    <cfRule type="expression" dxfId="5988" priority="6800">
      <formula>AND(BE26="同居",AND(BN26="",BG26&lt;&gt;COUNTA(BI26:BM26)))</formula>
    </cfRule>
  </conditionalFormatting>
  <conditionalFormatting sqref="CG26">
    <cfRule type="expression" dxfId="5987" priority="6581">
      <formula>FM26&lt;&gt;""</formula>
    </cfRule>
    <cfRule type="expression" dxfId="5986" priority="6793">
      <formula>CG26=""</formula>
    </cfRule>
  </conditionalFormatting>
  <conditionalFormatting sqref="CH26">
    <cfRule type="expression" dxfId="5985" priority="6580">
      <formula>FM26&lt;&gt;""</formula>
    </cfRule>
    <cfRule type="expression" dxfId="5984" priority="6792">
      <formula>CH26=""</formula>
    </cfRule>
  </conditionalFormatting>
  <conditionalFormatting sqref="CI26">
    <cfRule type="expression" dxfId="5983" priority="6579">
      <formula>FM26&lt;&gt;""</formula>
    </cfRule>
    <cfRule type="expression" dxfId="5982" priority="6791">
      <formula>CI26=""</formula>
    </cfRule>
  </conditionalFormatting>
  <conditionalFormatting sqref="CJ26">
    <cfRule type="expression" dxfId="5981" priority="6578">
      <formula>FM26&lt;&gt;""</formula>
    </cfRule>
    <cfRule type="expression" dxfId="5980" priority="6790">
      <formula>CJ26=""</formula>
    </cfRule>
  </conditionalFormatting>
  <conditionalFormatting sqref="CK26">
    <cfRule type="expression" dxfId="5979" priority="6577">
      <formula>FM26&lt;&gt;""</formula>
    </cfRule>
    <cfRule type="expression" dxfId="5978" priority="6789">
      <formula>CK26=""</formula>
    </cfRule>
  </conditionalFormatting>
  <conditionalFormatting sqref="CL26">
    <cfRule type="expression" dxfId="5977" priority="6576">
      <formula>FM26&lt;&gt;""</formula>
    </cfRule>
    <cfRule type="expression" dxfId="5976" priority="6788">
      <formula>CL26=""</formula>
    </cfRule>
  </conditionalFormatting>
  <conditionalFormatting sqref="CM26">
    <cfRule type="expression" dxfId="5975" priority="6575">
      <formula>FM26&lt;&gt;""</formula>
    </cfRule>
    <cfRule type="expression" dxfId="5974" priority="6787">
      <formula>CM26=""</formula>
    </cfRule>
  </conditionalFormatting>
  <conditionalFormatting sqref="CN26">
    <cfRule type="expression" dxfId="5973" priority="6574">
      <formula>FM26&lt;&gt;""</formula>
    </cfRule>
    <cfRule type="expression" dxfId="5972" priority="6786">
      <formula>CN26=""</formula>
    </cfRule>
  </conditionalFormatting>
  <conditionalFormatting sqref="CO26">
    <cfRule type="expression" dxfId="5971" priority="6650">
      <formula>AND(CN26=0,CO26&lt;&gt;"")</formula>
    </cfRule>
    <cfRule type="expression" dxfId="5970" priority="6785">
      <formula>AND(CN26&gt;0,CO26="")</formula>
    </cfRule>
  </conditionalFormatting>
  <conditionalFormatting sqref="CP26">
    <cfRule type="expression" dxfId="5969" priority="6573">
      <formula>FM26&lt;&gt;""</formula>
    </cfRule>
    <cfRule type="expression" dxfId="5968" priority="6783">
      <formula>AND(CP26&lt;&gt;"",OR(CQ26:CT26&lt;&gt;""))</formula>
    </cfRule>
    <cfRule type="expression" dxfId="5967" priority="6784">
      <formula>AND(CP26="",AND(CQ26:CT26=""))</formula>
    </cfRule>
  </conditionalFormatting>
  <conditionalFormatting sqref="CQ26">
    <cfRule type="expression" dxfId="5966" priority="6572">
      <formula>FM26&lt;&gt;""</formula>
    </cfRule>
    <cfRule type="expression" dxfId="5965" priority="6781">
      <formula>AND(CP26&lt;&gt;"",OR(CQ26:CT26&lt;&gt;""))</formula>
    </cfRule>
    <cfRule type="expression" dxfId="5964" priority="6782">
      <formula>AND(CP26="",AND(CQ26:CT26=""))</formula>
    </cfRule>
  </conditionalFormatting>
  <conditionalFormatting sqref="CR26">
    <cfRule type="expression" dxfId="5963" priority="6571">
      <formula>FM26&lt;&gt;""</formula>
    </cfRule>
    <cfRule type="expression" dxfId="5962" priority="6779">
      <formula>AND(CP26&lt;&gt;"",OR(CQ26:CT26&lt;&gt;""))</formula>
    </cfRule>
    <cfRule type="expression" dxfId="5961" priority="6780">
      <formula>AND(CP26="",AND(CQ26:CT26=""))</formula>
    </cfRule>
  </conditionalFormatting>
  <conditionalFormatting sqref="CS26">
    <cfRule type="expression" dxfId="5960" priority="6570">
      <formula>FM26&lt;&gt;""</formula>
    </cfRule>
    <cfRule type="expression" dxfId="5959" priority="6777">
      <formula>AND(CP26&lt;&gt;"",OR(CQ26:CT26&lt;&gt;""))</formula>
    </cfRule>
    <cfRule type="expression" dxfId="5958" priority="6778">
      <formula>AND(CP26="",AND(CQ26:CT26=""))</formula>
    </cfRule>
  </conditionalFormatting>
  <conditionalFormatting sqref="CT26">
    <cfRule type="expression" dxfId="5957" priority="6569">
      <formula>FM26&lt;&gt;""</formula>
    </cfRule>
    <cfRule type="expression" dxfId="5956" priority="6775">
      <formula>AND(CP26&lt;&gt;"",OR(CQ26:CT26&lt;&gt;""))</formula>
    </cfRule>
    <cfRule type="expression" dxfId="5955" priority="6776">
      <formula>AND(CP26="",AND(CQ26:CT26=""))</formula>
    </cfRule>
  </conditionalFormatting>
  <conditionalFormatting sqref="CU26">
    <cfRule type="expression" dxfId="5954" priority="6568">
      <formula>FM26&lt;&gt;""</formula>
    </cfRule>
    <cfRule type="expression" dxfId="5953" priority="6774">
      <formula>CU26=""</formula>
    </cfRule>
  </conditionalFormatting>
  <conditionalFormatting sqref="CV26">
    <cfRule type="expression" dxfId="5952" priority="6567">
      <formula>FM26&lt;&gt;""</formula>
    </cfRule>
    <cfRule type="expression" dxfId="5951" priority="6773">
      <formula>CV26=""</formula>
    </cfRule>
  </conditionalFormatting>
  <conditionalFormatting sqref="CW26">
    <cfRule type="expression" dxfId="5950" priority="6566">
      <formula>FM26&lt;&gt;""</formula>
    </cfRule>
    <cfRule type="expression" dxfId="5949" priority="6771">
      <formula>AND(CW26&lt;&gt;"",OR(CX26:DI26&lt;&gt;""))</formula>
    </cfRule>
    <cfRule type="expression" dxfId="5948" priority="6772">
      <formula>AND(CW26="",AND(CX26:DI26=""))</formula>
    </cfRule>
  </conditionalFormatting>
  <conditionalFormatting sqref="CX26">
    <cfRule type="expression" dxfId="5947" priority="6565">
      <formula>FM26&lt;&gt;""</formula>
    </cfRule>
    <cfRule type="expression" dxfId="5946" priority="6745">
      <formula>AND(CY26&lt;&gt;"",CX26="")</formula>
    </cfRule>
    <cfRule type="expression" dxfId="5945" priority="6769">
      <formula>AND(CW26&lt;&gt;"",OR(CX26:DI26&lt;&gt;""))</formula>
    </cfRule>
    <cfRule type="expression" dxfId="5944" priority="6770">
      <formula>AND(CW26="",AND(CX26:DI26=""))</formula>
    </cfRule>
  </conditionalFormatting>
  <conditionalFormatting sqref="CY26">
    <cfRule type="expression" dxfId="5943" priority="6564">
      <formula>FM26&lt;&gt;""</formula>
    </cfRule>
    <cfRule type="expression" dxfId="5942" priority="6746">
      <formula>AND(CX26&lt;&gt;"",CY26="")</formula>
    </cfRule>
    <cfRule type="expression" dxfId="5941" priority="6767">
      <formula>AND(CW26&lt;&gt;"",OR(CX26:DI26&lt;&gt;""))</formula>
    </cfRule>
    <cfRule type="expression" dxfId="5940" priority="6768">
      <formula>AND(CW26="",AND(CX26:DI26=""))</formula>
    </cfRule>
  </conditionalFormatting>
  <conditionalFormatting sqref="CZ26">
    <cfRule type="expression" dxfId="5939" priority="6563">
      <formula>FM26&lt;&gt;""</formula>
    </cfRule>
    <cfRule type="expression" dxfId="5938" priority="6765">
      <formula>AND(CW26&lt;&gt;"",OR(CX26:DI26&lt;&gt;""))</formula>
    </cfRule>
    <cfRule type="expression" dxfId="5937" priority="6766">
      <formula>AND(CW26="",AND(CX26:DI26=""))</formula>
    </cfRule>
  </conditionalFormatting>
  <conditionalFormatting sqref="DA26">
    <cfRule type="expression" dxfId="5936" priority="6562">
      <formula>FM26&lt;&gt;""</formula>
    </cfRule>
    <cfRule type="expression" dxfId="5935" priority="6743">
      <formula>AND(DB26&lt;&gt;"",DA26="")</formula>
    </cfRule>
    <cfRule type="expression" dxfId="5934" priority="6763">
      <formula>AND(CW26&lt;&gt;"",OR(CX26:DI26&lt;&gt;""))</formula>
    </cfRule>
    <cfRule type="expression" dxfId="5933" priority="6764">
      <formula>AND(CW26="",AND(CX26:DI26=""))</formula>
    </cfRule>
  </conditionalFormatting>
  <conditionalFormatting sqref="DB26">
    <cfRule type="expression" dxfId="5932" priority="6561">
      <formula>FM26&lt;&gt;""</formula>
    </cfRule>
    <cfRule type="expression" dxfId="5931" priority="6744">
      <formula>AND(DA26&lt;&gt;"",DB26="")</formula>
    </cfRule>
    <cfRule type="expression" dxfId="5930" priority="6761">
      <formula>AND(CW26&lt;&gt;"",OR(CX26:DI26&lt;&gt;""))</formula>
    </cfRule>
    <cfRule type="expression" dxfId="5929" priority="6762">
      <formula>AND(CW26="",AND(CX26:DI26=""))</formula>
    </cfRule>
  </conditionalFormatting>
  <conditionalFormatting sqref="DC26">
    <cfRule type="expression" dxfId="5928" priority="6560">
      <formula>FM26&lt;&gt;""</formula>
    </cfRule>
    <cfRule type="expression" dxfId="5927" priority="6759">
      <formula>AND(CW26&lt;&gt;"",OR(CX26:DI26&lt;&gt;""))</formula>
    </cfRule>
    <cfRule type="expression" dxfId="5926" priority="6760">
      <formula>AND(CW26="",AND(CX26:DI26=""))</formula>
    </cfRule>
  </conditionalFormatting>
  <conditionalFormatting sqref="DD26">
    <cfRule type="expression" dxfId="5925" priority="6559">
      <formula>FM26&lt;&gt;""</formula>
    </cfRule>
    <cfRule type="expression" dxfId="5924" priority="6757">
      <formula>AND(CW26&lt;&gt;"",OR(CX26:DI26&lt;&gt;""))</formula>
    </cfRule>
    <cfRule type="expression" dxfId="5923" priority="6758">
      <formula>AND(CW26="",AND(CX26:DI26=""))</formula>
    </cfRule>
  </conditionalFormatting>
  <conditionalFormatting sqref="DE26">
    <cfRule type="expression" dxfId="5922" priority="6558">
      <formula>FM26&lt;&gt;""</formula>
    </cfRule>
    <cfRule type="expression" dxfId="5921" priority="6755">
      <formula>AND(CW26&lt;&gt;"",OR(CX26:DI26&lt;&gt;""))</formula>
    </cfRule>
    <cfRule type="expression" dxfId="5920" priority="6756">
      <formula>AND(CW26="",AND(CX26:DI26=""))</formula>
    </cfRule>
  </conditionalFormatting>
  <conditionalFormatting sqref="DF26">
    <cfRule type="expression" dxfId="5919" priority="6557">
      <formula>FM26&lt;&gt;""</formula>
    </cfRule>
    <cfRule type="expression" dxfId="5918" priority="6739">
      <formula>AND(DG26&lt;&gt;"",DF26="")</formula>
    </cfRule>
    <cfRule type="expression" dxfId="5917" priority="6753">
      <formula>AND(CW26&lt;&gt;"",OR(CX26:DI26&lt;&gt;""))</formula>
    </cfRule>
    <cfRule type="expression" dxfId="5916" priority="6754">
      <formula>AND(CW26="",AND(CX26:DI26=""))</formula>
    </cfRule>
  </conditionalFormatting>
  <conditionalFormatting sqref="DG26">
    <cfRule type="expression" dxfId="5915" priority="6556">
      <formula>FM26&lt;&gt;""</formula>
    </cfRule>
    <cfRule type="expression" dxfId="5914" priority="6740">
      <formula>AND(DF26&lt;&gt;"",DG26="")</formula>
    </cfRule>
    <cfRule type="expression" dxfId="5913" priority="6751">
      <formula>AND(CW26&lt;&gt;"",OR(CX26:DI26&lt;&gt;""))</formula>
    </cfRule>
    <cfRule type="expression" dxfId="5912" priority="6752">
      <formula>AND(CW26="",AND(CX26:DI26=""))</formula>
    </cfRule>
  </conditionalFormatting>
  <conditionalFormatting sqref="DH26">
    <cfRule type="expression" dxfId="5911" priority="6555">
      <formula>FM26&lt;&gt;""</formula>
    </cfRule>
    <cfRule type="expression" dxfId="5910" priority="6749">
      <formula>AND(CW26&lt;&gt;"",OR(CX26:DI26&lt;&gt;""))</formula>
    </cfRule>
    <cfRule type="expression" dxfId="5909" priority="6750">
      <formula>AND(CW26="",AND(CX26:DI26=""))</formula>
    </cfRule>
  </conditionalFormatting>
  <conditionalFormatting sqref="DI26">
    <cfRule type="expression" dxfId="5908" priority="6554">
      <formula>FM26&lt;&gt;""</formula>
    </cfRule>
    <cfRule type="expression" dxfId="5907" priority="6747">
      <formula>AND(CW26&lt;&gt;"",OR(CX26:DI26&lt;&gt;""))</formula>
    </cfRule>
    <cfRule type="expression" dxfId="5906" priority="6748">
      <formula>AND(CW26="",AND(CX26:DI26=""))</formula>
    </cfRule>
  </conditionalFormatting>
  <conditionalFormatting sqref="DJ26">
    <cfRule type="expression" dxfId="5905" priority="6553">
      <formula>FM26&lt;&gt;""</formula>
    </cfRule>
    <cfRule type="expression" dxfId="5904" priority="6742">
      <formula>DJ26=""</formula>
    </cfRule>
  </conditionalFormatting>
  <conditionalFormatting sqref="DK26">
    <cfRule type="expression" dxfId="5903" priority="6552">
      <formula>FM26&lt;&gt;""</formula>
    </cfRule>
    <cfRule type="expression" dxfId="5902" priority="6741">
      <formula>AND(DJ26&lt;&gt;"自立",DK26="")</formula>
    </cfRule>
  </conditionalFormatting>
  <conditionalFormatting sqref="DL26">
    <cfRule type="expression" dxfId="5901" priority="6551">
      <formula>FM26&lt;&gt;""</formula>
    </cfRule>
    <cfRule type="expression" dxfId="5900" priority="6738">
      <formula>DL26=""</formula>
    </cfRule>
  </conditionalFormatting>
  <conditionalFormatting sqref="DM26">
    <cfRule type="expression" dxfId="5899" priority="6736">
      <formula>AND(DL26&lt;&gt;"アレルギー食",DM26&lt;&gt;"")</formula>
    </cfRule>
    <cfRule type="expression" dxfId="5898" priority="6737">
      <formula>AND(DL26="アレルギー食",DM26="")</formula>
    </cfRule>
  </conditionalFormatting>
  <conditionalFormatting sqref="DN26">
    <cfRule type="expression" dxfId="5897" priority="6550">
      <formula>FM26&lt;&gt;""</formula>
    </cfRule>
    <cfRule type="expression" dxfId="5896" priority="6735">
      <formula>DN26=""</formula>
    </cfRule>
  </conditionalFormatting>
  <conditionalFormatting sqref="DO26">
    <cfRule type="expression" dxfId="5895" priority="6549">
      <formula>FM26&lt;&gt;""</formula>
    </cfRule>
    <cfRule type="expression" dxfId="5894" priority="6729">
      <formula>AND(DO26&lt;&gt;"",DN26="")</formula>
    </cfRule>
    <cfRule type="expression" dxfId="5893" priority="6733">
      <formula>AND(DN26&lt;&gt;"自立",DO26="")</formula>
    </cfRule>
    <cfRule type="expression" dxfId="5892" priority="6734">
      <formula>AND(DN26="自立",DO26&lt;&gt;"")</formula>
    </cfRule>
  </conditionalFormatting>
  <conditionalFormatting sqref="DP26">
    <cfRule type="expression" dxfId="5891" priority="6548">
      <formula>FM26&lt;&gt;""</formula>
    </cfRule>
    <cfRule type="expression" dxfId="5890" priority="6732">
      <formula>DP26=""</formula>
    </cfRule>
  </conditionalFormatting>
  <conditionalFormatting sqref="DQ26">
    <cfRule type="expression" dxfId="5889" priority="6547">
      <formula>FM26&lt;&gt;""</formula>
    </cfRule>
    <cfRule type="expression" dxfId="5888" priority="6728">
      <formula>AND(DQ26&lt;&gt;"",DP26="")</formula>
    </cfRule>
    <cfRule type="expression" dxfId="5887" priority="6730">
      <formula>AND(DP26&lt;&gt;"自立",DQ26="")</formula>
    </cfRule>
    <cfRule type="expression" dxfId="5886" priority="6731">
      <formula>AND(DP26="自立",DQ26&lt;&gt;"")</formula>
    </cfRule>
  </conditionalFormatting>
  <conditionalFormatting sqref="DR26">
    <cfRule type="expression" dxfId="5885" priority="6546">
      <formula>FM26&lt;&gt;""</formula>
    </cfRule>
    <cfRule type="expression" dxfId="5884" priority="6727">
      <formula>DR26=""</formula>
    </cfRule>
  </conditionalFormatting>
  <conditionalFormatting sqref="DS26">
    <cfRule type="expression" dxfId="5883" priority="6545">
      <formula>FM26&lt;&gt;""</formula>
    </cfRule>
    <cfRule type="expression" dxfId="5882" priority="6724">
      <formula>AND(DS26&lt;&gt;"",DR26="")</formula>
    </cfRule>
    <cfRule type="expression" dxfId="5881" priority="6725">
      <formula>AND(DR26&lt;&gt;"自立",DS26="")</formula>
    </cfRule>
    <cfRule type="expression" dxfId="5880" priority="6726">
      <formula>AND(DR26="自立",DS26&lt;&gt;"")</formula>
    </cfRule>
  </conditionalFormatting>
  <conditionalFormatting sqref="DT26">
    <cfRule type="expression" dxfId="5879" priority="6544">
      <formula>FM26&lt;&gt;""</formula>
    </cfRule>
    <cfRule type="expression" dxfId="5878" priority="6723">
      <formula>DT26=""</formula>
    </cfRule>
  </conditionalFormatting>
  <conditionalFormatting sqref="DV26">
    <cfRule type="expression" dxfId="5877" priority="6542">
      <formula>FM26&lt;&gt;""</formula>
    </cfRule>
    <cfRule type="expression" dxfId="5876" priority="6722">
      <formula>DV26=""</formula>
    </cfRule>
  </conditionalFormatting>
  <conditionalFormatting sqref="EA26">
    <cfRule type="expression" dxfId="5875" priority="6540">
      <formula>FM26&lt;&gt;""</formula>
    </cfRule>
    <cfRule type="expression" dxfId="5874" priority="6672">
      <formula>AND(EB26&lt;&gt;"",EA26&lt;&gt;"その他")</formula>
    </cfRule>
    <cfRule type="expression" dxfId="5873" priority="6721">
      <formula>EA26=""</formula>
    </cfRule>
  </conditionalFormatting>
  <conditionalFormatting sqref="EB26">
    <cfRule type="expression" dxfId="5872" priority="6719">
      <formula>AND(EA26&lt;&gt;"その他",EB26&lt;&gt;"")</formula>
    </cfRule>
    <cfRule type="expression" dxfId="5871" priority="6720">
      <formula>AND(EA26="その他",EB26="")</formula>
    </cfRule>
  </conditionalFormatting>
  <conditionalFormatting sqref="EC26">
    <cfRule type="expression" dxfId="5870" priority="6539">
      <formula>FM26&lt;&gt;""</formula>
    </cfRule>
    <cfRule type="expression" dxfId="5869" priority="6718">
      <formula>AND(EC26:EI26="")</formula>
    </cfRule>
  </conditionalFormatting>
  <conditionalFormatting sqref="ED26">
    <cfRule type="expression" dxfId="5868" priority="6538">
      <formula>FM26&lt;&gt;""</formula>
    </cfRule>
    <cfRule type="expression" dxfId="5867" priority="6717">
      <formula>AND(EC26:EI26="")</formula>
    </cfRule>
  </conditionalFormatting>
  <conditionalFormatting sqref="EE26">
    <cfRule type="expression" dxfId="5866" priority="6537">
      <formula>FM26&lt;&gt;""</formula>
    </cfRule>
    <cfRule type="expression" dxfId="5865" priority="6716">
      <formula>AND(EC26:EI26="")</formula>
    </cfRule>
  </conditionalFormatting>
  <conditionalFormatting sqref="EF26">
    <cfRule type="expression" dxfId="5864" priority="6536">
      <formula>FM26&lt;&gt;""</formula>
    </cfRule>
    <cfRule type="expression" dxfId="5863" priority="6715">
      <formula>AND(EC26:EI26="")</formula>
    </cfRule>
  </conditionalFormatting>
  <conditionalFormatting sqref="EG26">
    <cfRule type="expression" dxfId="5862" priority="6535">
      <formula>FM26&lt;&gt;""</formula>
    </cfRule>
    <cfRule type="expression" dxfId="5861" priority="6714">
      <formula>AND(EC26:EI26="")</formula>
    </cfRule>
  </conditionalFormatting>
  <conditionalFormatting sqref="EH26">
    <cfRule type="expression" dxfId="5860" priority="6534">
      <formula>FM26&lt;&gt;""</formula>
    </cfRule>
    <cfRule type="expression" dxfId="5859" priority="6713">
      <formula>AND(EC26:EI26="")</formula>
    </cfRule>
  </conditionalFormatting>
  <conditionalFormatting sqref="EI26">
    <cfRule type="expression" dxfId="5858" priority="6533">
      <formula>FM26&lt;&gt;""</formula>
    </cfRule>
    <cfRule type="expression" dxfId="5857" priority="6712">
      <formula>AND(EC26:EI26="")</formula>
    </cfRule>
  </conditionalFormatting>
  <conditionalFormatting sqref="EL26">
    <cfRule type="expression" dxfId="5856" priority="6532">
      <formula>FM26&lt;&gt;""</formula>
    </cfRule>
    <cfRule type="expression" dxfId="5855" priority="6710">
      <formula>AND(EK26&lt;&gt;"",EL26&lt;&gt;"")</formula>
    </cfRule>
    <cfRule type="expression" dxfId="5854" priority="6711">
      <formula>AND(EK26="",EL26="")</formula>
    </cfRule>
  </conditionalFormatting>
  <conditionalFormatting sqref="EM26">
    <cfRule type="expression" dxfId="5853" priority="6531">
      <formula>FM26&lt;&gt;""</formula>
    </cfRule>
    <cfRule type="expression" dxfId="5852" priority="6708">
      <formula>AND(EK26&lt;&gt;"",EM26&lt;&gt;"")</formula>
    </cfRule>
    <cfRule type="expression" dxfId="5851" priority="6709">
      <formula>AND(EK26="",EM26="")</formula>
    </cfRule>
  </conditionalFormatting>
  <conditionalFormatting sqref="EN26">
    <cfRule type="expression" dxfId="5850" priority="6530">
      <formula>FM26&lt;&gt;""</formula>
    </cfRule>
    <cfRule type="expression" dxfId="5849" priority="6706">
      <formula>AND(EK26&lt;&gt;"",EN26&lt;&gt;"")</formula>
    </cfRule>
    <cfRule type="expression" dxfId="5848" priority="6707">
      <formula>AND(EK26="",EN26="")</formula>
    </cfRule>
  </conditionalFormatting>
  <conditionalFormatting sqref="EP26">
    <cfRule type="expression" dxfId="5847" priority="6700">
      <formula>AND(EK26&lt;&gt;"",EP26&lt;&gt;"")</formula>
    </cfRule>
    <cfRule type="expression" dxfId="5846" priority="6704">
      <formula>AND(EP26&lt;&gt;"",EO26="")</formula>
    </cfRule>
    <cfRule type="expression" dxfId="5845" priority="6705">
      <formula>AND(EO26&lt;&gt;"",EP26="")</formula>
    </cfRule>
  </conditionalFormatting>
  <conditionalFormatting sqref="EQ26">
    <cfRule type="expression" dxfId="5844" priority="6699">
      <formula>AND(EK26&lt;&gt;"",EQ26&lt;&gt;"")</formula>
    </cfRule>
    <cfRule type="expression" dxfId="5843" priority="6702">
      <formula>AND(EQ26&lt;&gt;"",EO26="")</formula>
    </cfRule>
    <cfRule type="expression" dxfId="5842" priority="6703">
      <formula>AND(EO26&lt;&gt;"",EQ26="")</formula>
    </cfRule>
  </conditionalFormatting>
  <conditionalFormatting sqref="EO26">
    <cfRule type="expression" dxfId="5841" priority="6701">
      <formula>AND(EK26&lt;&gt;"",EO26&lt;&gt;"")</formula>
    </cfRule>
  </conditionalFormatting>
  <conditionalFormatting sqref="ES26">
    <cfRule type="expression" dxfId="5840" priority="6529">
      <formula>FM26&lt;&gt;""</formula>
    </cfRule>
    <cfRule type="expression" dxfId="5839" priority="6697">
      <formula>AND(ER26&lt;&gt;"",ES26&lt;&gt;"")</formula>
    </cfRule>
    <cfRule type="expression" dxfId="5838" priority="6698">
      <formula>AND(ER26="",ES26="")</formula>
    </cfRule>
  </conditionalFormatting>
  <conditionalFormatting sqref="ET26">
    <cfRule type="expression" dxfId="5837" priority="6528">
      <formula>FM26&lt;&gt;""</formula>
    </cfRule>
    <cfRule type="expression" dxfId="5836" priority="6695">
      <formula>AND(ER26&lt;&gt;"",ET26&lt;&gt;"")</formula>
    </cfRule>
    <cfRule type="expression" dxfId="5835" priority="6696">
      <formula>AND(ER26="",ET26="")</formula>
    </cfRule>
  </conditionalFormatting>
  <conditionalFormatting sqref="EU26">
    <cfRule type="expression" dxfId="5834" priority="6527">
      <formula>FM26&lt;&gt;""</formula>
    </cfRule>
    <cfRule type="expression" dxfId="5833" priority="6693">
      <formula>AND(ER26&lt;&gt;"",EU26&lt;&gt;"")</formula>
    </cfRule>
    <cfRule type="expression" dxfId="5832" priority="6694">
      <formula>AND(ER26="",EU26="")</formula>
    </cfRule>
  </conditionalFormatting>
  <conditionalFormatting sqref="EW26">
    <cfRule type="expression" dxfId="5831" priority="6687">
      <formula>AND(ER26&lt;&gt;"",EW26&lt;&gt;"")</formula>
    </cfRule>
    <cfRule type="expression" dxfId="5830" priority="6691">
      <formula>AND(EW26&lt;&gt;"",EV26="")</formula>
    </cfRule>
    <cfRule type="expression" dxfId="5829" priority="6692">
      <formula>AND(EV26&lt;&gt;"",EW26="")</formula>
    </cfRule>
  </conditionalFormatting>
  <conditionalFormatting sqref="EX26">
    <cfRule type="expression" dxfId="5828" priority="6686">
      <formula>AND(ER26&lt;&gt;"",EX26&lt;&gt;"")</formula>
    </cfRule>
    <cfRule type="expression" dxfId="5827" priority="6689">
      <formula>AND(EX26&lt;&gt;"",EV26="")</formula>
    </cfRule>
    <cfRule type="expression" dxfId="5826" priority="6690">
      <formula>AND(EV26&lt;&gt;"",EX26="")</formula>
    </cfRule>
  </conditionalFormatting>
  <conditionalFormatting sqref="EV26">
    <cfRule type="expression" dxfId="5825" priority="6688">
      <formula>AND(ER26&lt;&gt;"",EV26&lt;&gt;"")</formula>
    </cfRule>
  </conditionalFormatting>
  <conditionalFormatting sqref="ER26">
    <cfRule type="expression" dxfId="5824" priority="6685">
      <formula>AND(ER26&lt;&gt;"",OR(ES26:EX26&lt;&gt;""))</formula>
    </cfRule>
  </conditionalFormatting>
  <conditionalFormatting sqref="EK26">
    <cfRule type="expression" dxfId="5823" priority="6684">
      <formula>AND(EK26&lt;&gt;"",OR(EL26:EQ26&lt;&gt;""))</formula>
    </cfRule>
  </conditionalFormatting>
  <conditionalFormatting sqref="EY26">
    <cfRule type="expression" dxfId="5822" priority="6526">
      <formula>FM26&lt;&gt;""</formula>
    </cfRule>
    <cfRule type="expression" dxfId="5821" priority="6683">
      <formula>AND(EY26:FD26="")</formula>
    </cfRule>
  </conditionalFormatting>
  <conditionalFormatting sqref="EZ26">
    <cfRule type="expression" dxfId="5820" priority="6525">
      <formula>FM26&lt;&gt;""</formula>
    </cfRule>
    <cfRule type="expression" dxfId="5819" priority="6682">
      <formula>AND(EY26:FD26="")</formula>
    </cfRule>
  </conditionalFormatting>
  <conditionalFormatting sqref="FA26">
    <cfRule type="expression" dxfId="5818" priority="6524">
      <formula>FM26&lt;&gt;""</formula>
    </cfRule>
    <cfRule type="expression" dxfId="5817" priority="6681">
      <formula>AND(EY26:FD26="")</formula>
    </cfRule>
  </conditionalFormatting>
  <conditionalFormatting sqref="FB26">
    <cfRule type="expression" dxfId="5816" priority="6523">
      <formula>FM26&lt;&gt;""</formula>
    </cfRule>
    <cfRule type="expression" dxfId="5815" priority="6680">
      <formula>AND(EY26:FD26="")</formula>
    </cfRule>
  </conditionalFormatting>
  <conditionalFormatting sqref="FD26">
    <cfRule type="expression" dxfId="5814" priority="6521">
      <formula>FM26&lt;&gt;""</formula>
    </cfRule>
    <cfRule type="expression" dxfId="5813" priority="6679">
      <formula>AND(EY26:FD26="")</formula>
    </cfRule>
  </conditionalFormatting>
  <conditionalFormatting sqref="FC26">
    <cfRule type="expression" dxfId="5812" priority="6522">
      <formula>FM26&lt;&gt;""</formula>
    </cfRule>
    <cfRule type="expression" dxfId="5811" priority="6678">
      <formula>AND(EY26:FD26="")</formula>
    </cfRule>
  </conditionalFormatting>
  <conditionalFormatting sqref="FE26">
    <cfRule type="expression" dxfId="5810" priority="6520">
      <formula>FM26&lt;&gt;""</formula>
    </cfRule>
    <cfRule type="expression" dxfId="5809" priority="6677">
      <formula>FE26=""</formula>
    </cfRule>
  </conditionalFormatting>
  <conditionalFormatting sqref="FF26">
    <cfRule type="expression" dxfId="5808" priority="6675">
      <formula>AND(FE26&lt;&gt;"2人以上の体制",FF26&lt;&gt;"")</formula>
    </cfRule>
    <cfRule type="expression" dxfId="5807" priority="6676">
      <formula>AND(FE26="2人以上の体制",FF26="")</formula>
    </cfRule>
  </conditionalFormatting>
  <conditionalFormatting sqref="FG26">
    <cfRule type="expression" dxfId="5806" priority="6519">
      <formula>FM26&lt;&gt;""</formula>
    </cfRule>
    <cfRule type="expression" dxfId="5805" priority="6674">
      <formula>FG26=""</formula>
    </cfRule>
  </conditionalFormatting>
  <conditionalFormatting sqref="FH26">
    <cfRule type="expression" dxfId="5804" priority="6518">
      <formula>FM26&lt;&gt;""</formula>
    </cfRule>
    <cfRule type="expression" dxfId="5803" priority="6673">
      <formula>FH26=""</formula>
    </cfRule>
  </conditionalFormatting>
  <conditionalFormatting sqref="BO26">
    <cfRule type="expression" dxfId="5802" priority="6592">
      <formula>FM26&lt;&gt;""</formula>
    </cfRule>
    <cfRule type="expression" dxfId="5801" priority="6671">
      <formula>BO26=""</formula>
    </cfRule>
  </conditionalFormatting>
  <conditionalFormatting sqref="BP26">
    <cfRule type="expression" dxfId="5800" priority="6591">
      <formula>FM26&lt;&gt;""</formula>
    </cfRule>
    <cfRule type="expression" dxfId="5799" priority="6670">
      <formula>BP26=""</formula>
    </cfRule>
  </conditionalFormatting>
  <conditionalFormatting sqref="BQ26">
    <cfRule type="expression" dxfId="5798" priority="6590">
      <formula>FM26&lt;&gt;""</formula>
    </cfRule>
    <cfRule type="expression" dxfId="5797" priority="6669">
      <formula>BQ26=""</formula>
    </cfRule>
  </conditionalFormatting>
  <conditionalFormatting sqref="BR26">
    <cfRule type="expression" dxfId="5796" priority="6589">
      <formula>FM26&lt;&gt;""</formula>
    </cfRule>
    <cfRule type="expression" dxfId="5795" priority="6658">
      <formula>AND(BR26:BS26="")</formula>
    </cfRule>
  </conditionalFormatting>
  <conditionalFormatting sqref="BS26">
    <cfRule type="expression" dxfId="5794" priority="6588">
      <formula>FM26&lt;&gt;""</formula>
    </cfRule>
    <cfRule type="expression" dxfId="5793" priority="6668">
      <formula>AND(BR26:BS26="")</formula>
    </cfRule>
  </conditionalFormatting>
  <conditionalFormatting sqref="BU26">
    <cfRule type="expression" dxfId="5792" priority="6663">
      <formula>AND(BT26="",BU26&lt;&gt;"")</formula>
    </cfRule>
    <cfRule type="expression" dxfId="5791" priority="6667">
      <formula>AND(BT26&lt;&gt;"",BU26="")</formula>
    </cfRule>
  </conditionalFormatting>
  <conditionalFormatting sqref="BV26">
    <cfRule type="expression" dxfId="5790" priority="6662">
      <formula>AND(BT26="",BV26&lt;&gt;"")</formula>
    </cfRule>
    <cfRule type="expression" dxfId="5789" priority="6666">
      <formula>AND(BT26&lt;&gt;"",BV26="")</formula>
    </cfRule>
  </conditionalFormatting>
  <conditionalFormatting sqref="BW26">
    <cfRule type="expression" dxfId="5788" priority="6661">
      <formula>AND(BT26="",BW26&lt;&gt;"")</formula>
    </cfRule>
    <cfRule type="expression" dxfId="5787" priority="6665">
      <formula>AND(BT26&lt;&gt;"",AND(BW26:BX26=""))</formula>
    </cfRule>
  </conditionalFormatting>
  <conditionalFormatting sqref="BX26">
    <cfRule type="expression" dxfId="5786" priority="6660">
      <formula>AND(BT26="",BX26&lt;&gt;"")</formula>
    </cfRule>
    <cfRule type="expression" dxfId="5785" priority="6664">
      <formula>AND(BT26&lt;&gt;"",AND(BW26:BX26=""))</formula>
    </cfRule>
  </conditionalFormatting>
  <conditionalFormatting sqref="BT26">
    <cfRule type="expression" dxfId="5784" priority="6659">
      <formula>AND(BT26="",OR(BU26:BX26&lt;&gt;""))</formula>
    </cfRule>
  </conditionalFormatting>
  <conditionalFormatting sqref="BY26">
    <cfRule type="expression" dxfId="5783" priority="6587">
      <formula>FM26&lt;&gt;""</formula>
    </cfRule>
    <cfRule type="expression" dxfId="5782" priority="6657">
      <formula>BY26=""</formula>
    </cfRule>
  </conditionalFormatting>
  <conditionalFormatting sqref="BZ26">
    <cfRule type="expression" dxfId="5781" priority="6586">
      <formula>FM26&lt;&gt;""</formula>
    </cfRule>
    <cfRule type="expression" dxfId="5780" priority="6656">
      <formula>BZ26=""</formula>
    </cfRule>
  </conditionalFormatting>
  <conditionalFormatting sqref="CC26">
    <cfRule type="expression" dxfId="5779" priority="6585">
      <formula>FM26&lt;&gt;""</formula>
    </cfRule>
    <cfRule type="expression" dxfId="5778" priority="6655">
      <formula>CC26=""</formula>
    </cfRule>
  </conditionalFormatting>
  <conditionalFormatting sqref="CD26">
    <cfRule type="expression" dxfId="5777" priority="6584">
      <formula>FM26&lt;&gt;""</formula>
    </cfRule>
    <cfRule type="expression" dxfId="5776" priority="6654">
      <formula>CD26=""</formula>
    </cfRule>
  </conditionalFormatting>
  <conditionalFormatting sqref="CE26">
    <cfRule type="expression" dxfId="5775" priority="6583">
      <formula>FM26&lt;&gt;""</formula>
    </cfRule>
    <cfRule type="expression" dxfId="5774" priority="6653">
      <formula>CE26=""</formula>
    </cfRule>
  </conditionalFormatting>
  <conditionalFormatting sqref="FK26">
    <cfRule type="expression" dxfId="5773" priority="6652">
      <formula>FK26=""</formula>
    </cfRule>
  </conditionalFormatting>
  <conditionalFormatting sqref="H26">
    <cfRule type="expression" dxfId="5772" priority="6633">
      <formula>FM26&lt;&gt;""</formula>
    </cfRule>
    <cfRule type="expression" dxfId="5771" priority="6649">
      <formula>H26=""</formula>
    </cfRule>
  </conditionalFormatting>
  <conditionalFormatting sqref="B26">
    <cfRule type="expression" dxfId="5770" priority="6517">
      <formula>FM26&lt;&gt;""</formula>
    </cfRule>
    <cfRule type="expression" dxfId="5769" priority="6648">
      <formula>B26=""</formula>
    </cfRule>
  </conditionalFormatting>
  <conditionalFormatting sqref="CF26">
    <cfRule type="expression" dxfId="5768" priority="6582">
      <formula>FM26&lt;&gt;""</formula>
    </cfRule>
    <cfRule type="expression" dxfId="5767" priority="6647">
      <formula>CF26=""</formula>
    </cfRule>
  </conditionalFormatting>
  <conditionalFormatting sqref="EJ26">
    <cfRule type="expression" dxfId="5766" priority="6646">
      <formula>AND(OR(EC26:EH26&lt;&gt;""),EJ26="")</formula>
    </cfRule>
  </conditionalFormatting>
  <conditionalFormatting sqref="BE26">
    <cfRule type="expression" dxfId="5765" priority="6593">
      <formula>FM26&lt;&gt;""</formula>
    </cfRule>
    <cfRule type="expression" dxfId="5764" priority="6645">
      <formula>BE26=""</formula>
    </cfRule>
  </conditionalFormatting>
  <conditionalFormatting sqref="BF26">
    <cfRule type="expression" dxfId="5763" priority="6644">
      <formula>AND(BE26="同居",AND(BF26="",BG26=""))</formula>
    </cfRule>
  </conditionalFormatting>
  <conditionalFormatting sqref="CB26">
    <cfRule type="expression" dxfId="5762" priority="6643">
      <formula>AND(CA26&lt;&gt;"",CB26="")</formula>
    </cfRule>
  </conditionalFormatting>
  <conditionalFormatting sqref="CA26">
    <cfRule type="expression" dxfId="5761" priority="6642">
      <formula>AND(CA26="",CB26&lt;&gt;"")</formula>
    </cfRule>
  </conditionalFormatting>
  <conditionalFormatting sqref="DU26">
    <cfRule type="expression" dxfId="5760" priority="6543">
      <formula>FM26&lt;&gt;""</formula>
    </cfRule>
    <cfRule type="expression" dxfId="5759" priority="6639">
      <formula>AND(DU26&lt;&gt;"",DT26="")</formula>
    </cfRule>
    <cfRule type="expression" dxfId="5758" priority="6640">
      <formula>AND(DT26&lt;&gt;"自立",DU26="")</formula>
    </cfRule>
    <cfRule type="expression" dxfId="5757" priority="6641">
      <formula>AND(DT26="自立",DU26&lt;&gt;"")</formula>
    </cfRule>
  </conditionalFormatting>
  <conditionalFormatting sqref="DW26">
    <cfRule type="expression" dxfId="5756" priority="6541">
      <formula>FM26&lt;&gt;""</formula>
    </cfRule>
    <cfRule type="expression" dxfId="5755" priority="6636">
      <formula>AND(DW26&lt;&gt;"",DV26="")</formula>
    </cfRule>
    <cfRule type="expression" dxfId="5754" priority="6637">
      <formula>AND(DV26="自立",DW26&lt;&gt;"")</formula>
    </cfRule>
    <cfRule type="expression" dxfId="5753" priority="6638">
      <formula>AND(DV26&lt;&gt;"自立",DW26="")</formula>
    </cfRule>
  </conditionalFormatting>
  <conditionalFormatting sqref="I26:J26">
    <cfRule type="expression" dxfId="5752" priority="6635">
      <formula>I26=""</formula>
    </cfRule>
  </conditionalFormatting>
  <conditionalFormatting sqref="P26">
    <cfRule type="expression" dxfId="5751" priority="6629">
      <formula>FM26&lt;&gt;""</formula>
    </cfRule>
    <cfRule type="expression" dxfId="5750" priority="6634">
      <formula>P26=""</formula>
    </cfRule>
  </conditionalFormatting>
  <conditionalFormatting sqref="FN26">
    <cfRule type="expression" dxfId="5749" priority="6512">
      <formula>AND(FN26="",AND(Q26:FJ26=""))</formula>
    </cfRule>
    <cfRule type="expression" dxfId="5748" priority="6513">
      <formula>AND(FN26&lt;&gt;"",OR(Q26:FJ26&lt;&gt;""))</formula>
    </cfRule>
  </conditionalFormatting>
  <conditionalFormatting sqref="FM26">
    <cfRule type="expression" dxfId="5747" priority="6514">
      <formula>AND(FM26="",AND(Q26:FJ26=""))</formula>
    </cfRule>
    <cfRule type="expression" dxfId="5746" priority="6516">
      <formula>AND(FM26&lt;&gt;"",OR(Q26:FJ26&lt;&gt;""))</formula>
    </cfRule>
  </conditionalFormatting>
  <conditionalFormatting sqref="FL26">
    <cfRule type="expression" dxfId="5745" priority="6515">
      <formula>FL26=""</formula>
    </cfRule>
  </conditionalFormatting>
  <conditionalFormatting sqref="C27">
    <cfRule type="expression" dxfId="5744" priority="6511">
      <formula>C27=""</formula>
    </cfRule>
  </conditionalFormatting>
  <conditionalFormatting sqref="D27">
    <cfRule type="expression" dxfId="5743" priority="6510">
      <formula>D27=""</formula>
    </cfRule>
  </conditionalFormatting>
  <conditionalFormatting sqref="E27">
    <cfRule type="expression" dxfId="5742" priority="6509">
      <formula>E27=""</formula>
    </cfRule>
  </conditionalFormatting>
  <conditionalFormatting sqref="G27">
    <cfRule type="expression" dxfId="5741" priority="6508">
      <formula>G27=""</formula>
    </cfRule>
  </conditionalFormatting>
  <conditionalFormatting sqref="K27">
    <cfRule type="expression" dxfId="5740" priority="6249">
      <formula>FM27&lt;&gt;""</formula>
    </cfRule>
    <cfRule type="expression" dxfId="5739" priority="6507">
      <formula>AND(K27="",L27="")</formula>
    </cfRule>
  </conditionalFormatting>
  <conditionalFormatting sqref="L27">
    <cfRule type="expression" dxfId="5738" priority="6248">
      <formula>FM27&lt;&gt;""</formula>
    </cfRule>
    <cfRule type="expression" dxfId="5737" priority="6506">
      <formula>AND(K27="",L27="")</formula>
    </cfRule>
  </conditionalFormatting>
  <conditionalFormatting sqref="O27">
    <cfRule type="expression" dxfId="5736" priority="6247">
      <formula>FM27&lt;&gt;""</formula>
    </cfRule>
    <cfRule type="expression" dxfId="5735" priority="6505">
      <formula>O27=""</formula>
    </cfRule>
  </conditionalFormatting>
  <conditionalFormatting sqref="Q27">
    <cfRule type="expression" dxfId="5734" priority="6245">
      <formula>FM27&lt;&gt;""</formula>
    </cfRule>
    <cfRule type="expression" dxfId="5733" priority="6503">
      <formula>AND(Q27&lt;&gt;"",OR(R27:AD27&lt;&gt;""))</formula>
    </cfRule>
    <cfRule type="expression" dxfId="5732" priority="6504">
      <formula>AND(Q27="",AND(R27:AD27=""))</formula>
    </cfRule>
  </conditionalFormatting>
  <conditionalFormatting sqref="R27">
    <cfRule type="expression" dxfId="5731" priority="6244">
      <formula>FM27&lt;&gt;""</formula>
    </cfRule>
    <cfRule type="expression" dxfId="5730" priority="6501">
      <formula>AND(Q27&lt;&gt;"",OR(R27:AD27&lt;&gt;""))</formula>
    </cfRule>
    <cfRule type="expression" dxfId="5729" priority="6502">
      <formula>AND(Q27="",AND(R27:AD27=""))</formula>
    </cfRule>
  </conditionalFormatting>
  <conditionalFormatting sqref="S27">
    <cfRule type="expression" dxfId="5728" priority="6243">
      <formula>FM27&lt;&gt;""</formula>
    </cfRule>
    <cfRule type="expression" dxfId="5727" priority="6499">
      <formula>AND(Q27&lt;&gt;"",OR(R27:AD27&lt;&gt;""))</formula>
    </cfRule>
    <cfRule type="expression" dxfId="5726" priority="6500">
      <formula>AND(Q27="",AND(R27:AD27=""))</formula>
    </cfRule>
  </conditionalFormatting>
  <conditionalFormatting sqref="T27">
    <cfRule type="expression" dxfId="5725" priority="6242">
      <formula>FM27&lt;&gt;""</formula>
    </cfRule>
    <cfRule type="expression" dxfId="5724" priority="6487">
      <formula>AND(Q27&lt;&gt;"",OR(R27:AD27&lt;&gt;""))</formula>
    </cfRule>
    <cfRule type="expression" dxfId="5723" priority="6498">
      <formula>AND(Q27="",AND(R27:AD27=""))</formula>
    </cfRule>
  </conditionalFormatting>
  <conditionalFormatting sqref="U27">
    <cfRule type="expression" dxfId="5722" priority="6241">
      <formula>FM27&lt;&gt;""</formula>
    </cfRule>
    <cfRule type="expression" dxfId="5721" priority="6486">
      <formula>AND(Q27&lt;&gt;"",OR(R27:AD27&lt;&gt;""))</formula>
    </cfRule>
    <cfRule type="expression" dxfId="5720" priority="6497">
      <formula>AND(Q27="",AND(R27:AD27=""))</formula>
    </cfRule>
  </conditionalFormatting>
  <conditionalFormatting sqref="V27">
    <cfRule type="expression" dxfId="5719" priority="6240">
      <formula>FM27&lt;&gt;""</formula>
    </cfRule>
    <cfRule type="expression" dxfId="5718" priority="6485">
      <formula>AND(Q27&lt;&gt;"",OR(R27:AD27&lt;&gt;""))</formula>
    </cfRule>
    <cfRule type="expression" dxfId="5717" priority="6496">
      <formula>AND(Q27="",AND(R27:AD27=""))</formula>
    </cfRule>
  </conditionalFormatting>
  <conditionalFormatting sqref="W27">
    <cfRule type="expression" dxfId="5716" priority="6239">
      <formula>FM27&lt;&gt;""</formula>
    </cfRule>
    <cfRule type="expression" dxfId="5715" priority="6484">
      <formula>AND(Q27&lt;&gt;"",OR(R27:AD27&lt;&gt;""))</formula>
    </cfRule>
    <cfRule type="expression" dxfId="5714" priority="6495">
      <formula>AND(Q27="",AND(R27:AD27=""))</formula>
    </cfRule>
  </conditionalFormatting>
  <conditionalFormatting sqref="X27">
    <cfRule type="expression" dxfId="5713" priority="6238">
      <formula>FM27&lt;&gt;""</formula>
    </cfRule>
    <cfRule type="expression" dxfId="5712" priority="6483">
      <formula>AND(Q27&lt;&gt;"",OR(R27:AD27&lt;&gt;""))</formula>
    </cfRule>
    <cfRule type="expression" dxfId="5711" priority="6494">
      <formula>AND(Q27="",AND(R27:AD27=""))</formula>
    </cfRule>
  </conditionalFormatting>
  <conditionalFormatting sqref="Y27">
    <cfRule type="expression" dxfId="5710" priority="6237">
      <formula>FM27&lt;&gt;""</formula>
    </cfRule>
    <cfRule type="expression" dxfId="5709" priority="6482">
      <formula>AND(Q27&lt;&gt;"",OR(R27:AD27&lt;&gt;""))</formula>
    </cfRule>
    <cfRule type="expression" dxfId="5708" priority="6493">
      <formula>AND(Q27="",AND(R27:AD27=""))</formula>
    </cfRule>
  </conditionalFormatting>
  <conditionalFormatting sqref="Z27">
    <cfRule type="expression" dxfId="5707" priority="6236">
      <formula>FM27&lt;&gt;""</formula>
    </cfRule>
    <cfRule type="expression" dxfId="5706" priority="6481">
      <formula>AND(Q27&lt;&gt;"",OR(R27:AD27&lt;&gt;""))</formula>
    </cfRule>
    <cfRule type="expression" dxfId="5705" priority="6492">
      <formula>AND(Q27="",AND(R27:AD27=""))</formula>
    </cfRule>
  </conditionalFormatting>
  <conditionalFormatting sqref="AA27">
    <cfRule type="expression" dxfId="5704" priority="6235">
      <formula>FM27&lt;&gt;""</formula>
    </cfRule>
    <cfRule type="expression" dxfId="5703" priority="6480">
      <formula>AND(Q27&lt;&gt;"",OR(R27:AD27&lt;&gt;""))</formula>
    </cfRule>
    <cfRule type="expression" dxfId="5702" priority="6491">
      <formula>AND(Q27="",AND(R27:AD27=""))</formula>
    </cfRule>
  </conditionalFormatting>
  <conditionalFormatting sqref="AB27">
    <cfRule type="expression" dxfId="5701" priority="6234">
      <formula>FM27&lt;&gt;""</formula>
    </cfRule>
    <cfRule type="expression" dxfId="5700" priority="6479">
      <formula>AND(Q27&lt;&gt;"",OR(R27:AD27&lt;&gt;""))</formula>
    </cfRule>
    <cfRule type="expression" dxfId="5699" priority="6490">
      <formula>AND(Q27="",AND(R27:AD27=""))</formula>
    </cfRule>
  </conditionalFormatting>
  <conditionalFormatting sqref="AC27">
    <cfRule type="expression" dxfId="5698" priority="6233">
      <formula>FM27&lt;&gt;""</formula>
    </cfRule>
    <cfRule type="expression" dxfId="5697" priority="6478">
      <formula>AND(Q27&lt;&gt;"",OR(R27:AD27&lt;&gt;""))</formula>
    </cfRule>
    <cfRule type="expression" dxfId="5696" priority="6489">
      <formula>AND(Q27="",AND(R27:AD27=""))</formula>
    </cfRule>
  </conditionalFormatting>
  <conditionalFormatting sqref="AD27">
    <cfRule type="expression" dxfId="5695" priority="6232">
      <formula>FM27&lt;&gt;""</formula>
    </cfRule>
    <cfRule type="expression" dxfId="5694" priority="6477">
      <formula>AND(Q27&lt;&gt;"",OR(R27:AD27&lt;&gt;""))</formula>
    </cfRule>
    <cfRule type="expression" dxfId="5693" priority="6488">
      <formula>AND(Q27="",AND(R27:AD27=""))</formula>
    </cfRule>
  </conditionalFormatting>
  <conditionalFormatting sqref="AE27">
    <cfRule type="expression" dxfId="5692" priority="6231">
      <formula>FM27&lt;&gt;""</formula>
    </cfRule>
    <cfRule type="expression" dxfId="5691" priority="6474">
      <formula>AND(AE27="無",OR(AF27:AI27&lt;&gt;""))</formula>
    </cfRule>
    <cfRule type="expression" dxfId="5690" priority="6475">
      <formula>AND(AE27="有",AND(AF27:AI27=""))</formula>
    </cfRule>
    <cfRule type="expression" dxfId="5689" priority="6476">
      <formula>AE27=""</formula>
    </cfRule>
  </conditionalFormatting>
  <conditionalFormatting sqref="AF27">
    <cfRule type="expression" dxfId="5688" priority="6469">
      <formula>AND(AE27="無",OR(AF27:AI27&lt;&gt;""))</formula>
    </cfRule>
    <cfRule type="expression" dxfId="5687" priority="6473">
      <formula>AND(AE27="有",AND(AF27:AI27=""))</formula>
    </cfRule>
  </conditionalFormatting>
  <conditionalFormatting sqref="AG27">
    <cfRule type="expression" dxfId="5686" priority="6468">
      <formula>AND(AE27="無",OR(AF27:AI27&lt;&gt;""))</formula>
    </cfRule>
    <cfRule type="expression" dxfId="5685" priority="6472">
      <formula>AND(AE27="有",AND(AF27:AI27=""))</formula>
    </cfRule>
  </conditionalFormatting>
  <conditionalFormatting sqref="AH27">
    <cfRule type="expression" dxfId="5684" priority="6467">
      <formula>AND(AE27="無",OR(AF27:AI27&lt;&gt;""))</formula>
    </cfRule>
    <cfRule type="expression" dxfId="5683" priority="6471">
      <formula>AND(AE27="有",AND(AF27:AI27=""))</formula>
    </cfRule>
  </conditionalFormatting>
  <conditionalFormatting sqref="AI27">
    <cfRule type="expression" dxfId="5682" priority="6466">
      <formula>AND(AE27="無",OR(AF27:AI27&lt;&gt;""))</formula>
    </cfRule>
    <cfRule type="expression" dxfId="5681" priority="6470">
      <formula>AND(AE27="有",AND(AF27:AI27=""))</formula>
    </cfRule>
  </conditionalFormatting>
  <conditionalFormatting sqref="AJ27">
    <cfRule type="expression" dxfId="5680" priority="6230">
      <formula>FM27&lt;&gt;""</formula>
    </cfRule>
    <cfRule type="expression" dxfId="5679" priority="6465">
      <formula>AJ27=""</formula>
    </cfRule>
  </conditionalFormatting>
  <conditionalFormatting sqref="AK27">
    <cfRule type="expression" dxfId="5678" priority="6229">
      <formula>FM27&lt;&gt;""</formula>
    </cfRule>
    <cfRule type="expression" dxfId="5677" priority="6464">
      <formula>AK27=""</formula>
    </cfRule>
  </conditionalFormatting>
  <conditionalFormatting sqref="AL27">
    <cfRule type="expression" dxfId="5676" priority="6228">
      <formula>FM27&lt;&gt;""</formula>
    </cfRule>
    <cfRule type="expression" dxfId="5675" priority="6463">
      <formula>AL27=""</formula>
    </cfRule>
  </conditionalFormatting>
  <conditionalFormatting sqref="AM27">
    <cfRule type="expression" dxfId="5674" priority="6227">
      <formula>FM27&lt;&gt;""</formula>
    </cfRule>
    <cfRule type="expression" dxfId="5673" priority="6462">
      <formula>AM27=""</formula>
    </cfRule>
  </conditionalFormatting>
  <conditionalFormatting sqref="AN27">
    <cfRule type="expression" dxfId="5672" priority="6226">
      <formula>FM27&lt;&gt;""</formula>
    </cfRule>
    <cfRule type="expression" dxfId="5671" priority="6457">
      <formula>AND(AN27="なし",AO27&lt;&gt;"")</formula>
    </cfRule>
    <cfRule type="expression" dxfId="5670" priority="6458">
      <formula>AND(AN27="あり",AO27="")</formula>
    </cfRule>
    <cfRule type="expression" dxfId="5669" priority="6461">
      <formula>AN27=""</formula>
    </cfRule>
  </conditionalFormatting>
  <conditionalFormatting sqref="AO27">
    <cfRule type="expression" dxfId="5668" priority="6459">
      <formula>AND(AN27="なし",AO27&lt;&gt;"")</formula>
    </cfRule>
    <cfRule type="expression" dxfId="5667" priority="6460">
      <formula>AND(AN27="あり",AO27="")</formula>
    </cfRule>
  </conditionalFormatting>
  <conditionalFormatting sqref="AP27">
    <cfRule type="expression" dxfId="5666" priority="6225">
      <formula>FM27&lt;&gt;""</formula>
    </cfRule>
    <cfRule type="expression" dxfId="5665" priority="6455">
      <formula>AND(AP27&lt;&gt;"",OR(AQ27:BD27&lt;&gt;""))</formula>
    </cfRule>
    <cfRule type="expression" dxfId="5664" priority="6456">
      <formula>AND(AP27="",AND(AQ27:BD27=""))</formula>
    </cfRule>
  </conditionalFormatting>
  <conditionalFormatting sqref="AQ27">
    <cfRule type="expression" dxfId="5663" priority="6224">
      <formula>FM27&lt;&gt;""</formula>
    </cfRule>
    <cfRule type="expression" dxfId="5662" priority="6453">
      <formula>AND(AP27&lt;&gt;"",OR(AQ27:BD27&lt;&gt;""))</formula>
    </cfRule>
    <cfRule type="expression" dxfId="5661" priority="6454">
      <formula>AND(AP27="",AND(AQ27:BD27=""))</formula>
    </cfRule>
  </conditionalFormatting>
  <conditionalFormatting sqref="AR27">
    <cfRule type="expression" dxfId="5660" priority="6223">
      <formula>FM27&lt;&gt;""</formula>
    </cfRule>
    <cfRule type="expression" dxfId="5659" priority="6451">
      <formula>AND(AP27&lt;&gt;"",OR(AQ27:BD27&lt;&gt;""))</formula>
    </cfRule>
    <cfRule type="expression" dxfId="5658" priority="6452">
      <formula>AND(AP27="",AND(AQ27:BD27=""))</formula>
    </cfRule>
  </conditionalFormatting>
  <conditionalFormatting sqref="AS27">
    <cfRule type="expression" dxfId="5657" priority="6222">
      <formula>FM27&lt;&gt;""</formula>
    </cfRule>
    <cfRule type="expression" dxfId="5656" priority="6449">
      <formula>AND(AP27&lt;&gt;"",OR(AQ27:BD27&lt;&gt;""))</formula>
    </cfRule>
    <cfRule type="expression" dxfId="5655" priority="6450">
      <formula>AND(AP27="",AND(AQ27:BD27=""))</formula>
    </cfRule>
  </conditionalFormatting>
  <conditionalFormatting sqref="AT27">
    <cfRule type="expression" dxfId="5654" priority="6221">
      <formula>FM27&lt;&gt;""</formula>
    </cfRule>
    <cfRule type="expression" dxfId="5653" priority="6447">
      <formula>AND(AP27&lt;&gt;"",OR(AQ27:BD27&lt;&gt;""))</formula>
    </cfRule>
    <cfRule type="expression" dxfId="5652" priority="6448">
      <formula>AND(AP27="",AND(AQ27:BD27=""))</formula>
    </cfRule>
  </conditionalFormatting>
  <conditionalFormatting sqref="AU27">
    <cfRule type="expression" dxfId="5651" priority="6220">
      <formula>FM27&lt;&gt;""</formula>
    </cfRule>
    <cfRule type="expression" dxfId="5650" priority="6445">
      <formula>AND(AP27&lt;&gt;"",OR(AQ27:BD27&lt;&gt;""))</formula>
    </cfRule>
    <cfRule type="expression" dxfId="5649" priority="6446">
      <formula>AND(AP27="",AND(AQ27:BD27=""))</formula>
    </cfRule>
  </conditionalFormatting>
  <conditionalFormatting sqref="AV27">
    <cfRule type="expression" dxfId="5648" priority="6219">
      <formula>FM27&lt;&gt;""</formula>
    </cfRule>
    <cfRule type="expression" dxfId="5647" priority="6443">
      <formula>AND(AP27&lt;&gt;"",OR(AQ27:BD27&lt;&gt;""))</formula>
    </cfRule>
    <cfRule type="expression" dxfId="5646" priority="6444">
      <formula>AND(AP27="",AND(AQ27:BD27=""))</formula>
    </cfRule>
  </conditionalFormatting>
  <conditionalFormatting sqref="AW27">
    <cfRule type="expression" dxfId="5645" priority="6218">
      <formula>FM27&lt;&gt;""</formula>
    </cfRule>
    <cfRule type="expression" dxfId="5644" priority="6441">
      <formula>AND(AP27&lt;&gt;"",OR(AQ27:BD27&lt;&gt;""))</formula>
    </cfRule>
    <cfRule type="expression" dxfId="5643" priority="6442">
      <formula>AND(AP27="",AND(AQ27:BD27=""))</formula>
    </cfRule>
  </conditionalFormatting>
  <conditionalFormatting sqref="AX27">
    <cfRule type="expression" dxfId="5642" priority="6217">
      <formula>FM27&lt;&gt;""</formula>
    </cfRule>
    <cfRule type="expression" dxfId="5641" priority="6439">
      <formula>AND(AP27&lt;&gt;"",OR(AQ27:BD27&lt;&gt;""))</formula>
    </cfRule>
    <cfRule type="expression" dxfId="5640" priority="6440">
      <formula>AND(AP27="",AND(AQ27:BD27=""))</formula>
    </cfRule>
  </conditionalFormatting>
  <conditionalFormatting sqref="AY27">
    <cfRule type="expression" dxfId="5639" priority="6216">
      <formula>FM27&lt;&gt;""</formula>
    </cfRule>
    <cfRule type="expression" dxfId="5638" priority="6437">
      <formula>AND(AP27&lt;&gt;"",OR(AQ27:BD27&lt;&gt;""))</formula>
    </cfRule>
    <cfRule type="expression" dxfId="5637" priority="6438">
      <formula>AND(AP27="",AND(AQ27:BD27=""))</formula>
    </cfRule>
  </conditionalFormatting>
  <conditionalFormatting sqref="AZ27">
    <cfRule type="expression" dxfId="5636" priority="6215">
      <formula>FM27&lt;&gt;""</formula>
    </cfRule>
    <cfRule type="expression" dxfId="5635" priority="6435">
      <formula>AND(AP27&lt;&gt;"",OR(AQ27:BD27&lt;&gt;""))</formula>
    </cfRule>
    <cfRule type="expression" dxfId="5634" priority="6436">
      <formula>AND(AP27="",AND(AQ27:BD27=""))</formula>
    </cfRule>
  </conditionalFormatting>
  <conditionalFormatting sqref="BA27">
    <cfRule type="expression" dxfId="5633" priority="6214">
      <formula>FM27&lt;&gt;""</formula>
    </cfRule>
    <cfRule type="expression" dxfId="5632" priority="6433">
      <formula>AND(AP27&lt;&gt;"",OR(AQ27:BD27&lt;&gt;""))</formula>
    </cfRule>
    <cfRule type="expression" dxfId="5631" priority="6434">
      <formula>AND(AP27="",AND(AQ27:BD27=""))</formula>
    </cfRule>
  </conditionalFormatting>
  <conditionalFormatting sqref="BB27">
    <cfRule type="expression" dxfId="5630" priority="6213">
      <formula>FM27&lt;&gt;""</formula>
    </cfRule>
    <cfRule type="expression" dxfId="5629" priority="6431">
      <formula>AND(AP27&lt;&gt;"",OR(AQ27:BD27&lt;&gt;""))</formula>
    </cfRule>
    <cfRule type="expression" dxfId="5628" priority="6432">
      <formula>AND(AP27="",AND(AQ27:BD27=""))</formula>
    </cfRule>
  </conditionalFormatting>
  <conditionalFormatting sqref="BC27">
    <cfRule type="expression" dxfId="5627" priority="6212">
      <formula>FM27&lt;&gt;""</formula>
    </cfRule>
    <cfRule type="expression" dxfId="5626" priority="6429">
      <formula>AND(AP27&lt;&gt;"",OR(AQ27:BD27&lt;&gt;""))</formula>
    </cfRule>
    <cfRule type="expression" dxfId="5625" priority="6430">
      <formula>AND(AP27="",AND(AQ27:BD27=""))</formula>
    </cfRule>
  </conditionalFormatting>
  <conditionalFormatting sqref="BD27">
    <cfRule type="expression" dxfId="5624" priority="6211">
      <formula>FM27&lt;&gt;""</formula>
    </cfRule>
    <cfRule type="expression" dxfId="5623" priority="6427">
      <formula>AND(AP27&lt;&gt;"",OR(AQ27:BD27&lt;&gt;""))</formula>
    </cfRule>
    <cfRule type="expression" dxfId="5622" priority="6428">
      <formula>AND(AP27="",AND(AQ27:BD27=""))</formula>
    </cfRule>
  </conditionalFormatting>
  <conditionalFormatting sqref="BG27">
    <cfRule type="expression" dxfId="5621" priority="6268">
      <formula>AND(BE27="独居",BG27&gt;=1)</formula>
    </cfRule>
    <cfRule type="expression" dxfId="5620" priority="6425">
      <formula>AND(BE27="同居",AND(BN27="",BG27&lt;&gt;COUNTA(BI27:BM27)))</formula>
    </cfRule>
    <cfRule type="expression" dxfId="5619" priority="6426">
      <formula>AND(BE27="同居",OR(BG27="",BG27=0))</formula>
    </cfRule>
  </conditionalFormatting>
  <conditionalFormatting sqref="BH27">
    <cfRule type="expression" dxfId="5618" priority="6423">
      <formula>AND(BE27="独居",BH27&gt;=1)</formula>
    </cfRule>
    <cfRule type="expression" dxfId="5617" priority="6424">
      <formula>AND(BE27="同居",OR(BH27="",BH27&gt;BG27))</formula>
    </cfRule>
  </conditionalFormatting>
  <conditionalFormatting sqref="BI27">
    <cfRule type="expression" dxfId="5616" priority="6416">
      <formula>AND(BE27="独居",OR(BI27:BN27&lt;&gt;""))</formula>
    </cfRule>
    <cfRule type="expression" dxfId="5615" priority="6422">
      <formula>AND(BE27="同居",AND(BN27="",BG27&lt;&gt;COUNTA(BI27:BM27)))</formula>
    </cfRule>
  </conditionalFormatting>
  <conditionalFormatting sqref="BJ27">
    <cfRule type="expression" dxfId="5614" priority="6415">
      <formula>AND(BE27="独居",OR(BI27:BN27&lt;&gt;""))</formula>
    </cfRule>
    <cfRule type="expression" dxfId="5613" priority="6421">
      <formula>AND(BE27="同居",AND(BN27="",BG27&lt;&gt;COUNTA(BI27:BM27)))</formula>
    </cfRule>
  </conditionalFormatting>
  <conditionalFormatting sqref="BK27">
    <cfRule type="expression" dxfId="5612" priority="6414">
      <formula>AND(BE27="独居",OR(BI27:BN27&lt;&gt;""))</formula>
    </cfRule>
    <cfRule type="expression" dxfId="5611" priority="6420">
      <formula>AND(BE27="同居",AND(BN27="",BG27&lt;&gt;COUNTA(BI27:BM27)))</formula>
    </cfRule>
  </conditionalFormatting>
  <conditionalFormatting sqref="BL27">
    <cfRule type="expression" dxfId="5610" priority="6413">
      <formula>AND(BE27="独居",OR(BI27:BN27&lt;&gt;""))</formula>
    </cfRule>
    <cfRule type="expression" dxfId="5609" priority="6419">
      <formula>AND(BE27="同居",AND(BN27="",BG27&lt;&gt;COUNTA(BI27:BM27)))</formula>
    </cfRule>
  </conditionalFormatting>
  <conditionalFormatting sqref="BM27">
    <cfRule type="expression" dxfId="5608" priority="6412">
      <formula>AND(BE27="独居",OR(BI27:BN27&lt;&gt;""))</formula>
    </cfRule>
    <cfRule type="expression" dxfId="5607" priority="6418">
      <formula>AND(BE27="同居",AND(BN27="",BG27&lt;&gt;COUNTA(BI27:BM27)))</formula>
    </cfRule>
  </conditionalFormatting>
  <conditionalFormatting sqref="BN27">
    <cfRule type="expression" dxfId="5606" priority="6411">
      <formula>AND(BE27="独居",OR(BI27:BN27&lt;&gt;""))</formula>
    </cfRule>
    <cfRule type="expression" dxfId="5605" priority="6417">
      <formula>AND(BE27="同居",AND(BN27="",BG27&lt;&gt;COUNTA(BI27:BM27)))</formula>
    </cfRule>
  </conditionalFormatting>
  <conditionalFormatting sqref="CG27">
    <cfRule type="expression" dxfId="5604" priority="6198">
      <formula>FM27&lt;&gt;""</formula>
    </cfRule>
    <cfRule type="expression" dxfId="5603" priority="6410">
      <formula>CG27=""</formula>
    </cfRule>
  </conditionalFormatting>
  <conditionalFormatting sqref="CH27">
    <cfRule type="expression" dxfId="5602" priority="6197">
      <formula>FM27&lt;&gt;""</formula>
    </cfRule>
    <cfRule type="expression" dxfId="5601" priority="6409">
      <formula>CH27=""</formula>
    </cfRule>
  </conditionalFormatting>
  <conditionalFormatting sqref="CI27">
    <cfRule type="expression" dxfId="5600" priority="6196">
      <formula>FM27&lt;&gt;""</formula>
    </cfRule>
    <cfRule type="expression" dxfId="5599" priority="6408">
      <formula>CI27=""</formula>
    </cfRule>
  </conditionalFormatting>
  <conditionalFormatting sqref="CJ27">
    <cfRule type="expression" dxfId="5598" priority="6195">
      <formula>FM27&lt;&gt;""</formula>
    </cfRule>
    <cfRule type="expression" dxfId="5597" priority="6407">
      <formula>CJ27=""</formula>
    </cfRule>
  </conditionalFormatting>
  <conditionalFormatting sqref="CK27">
    <cfRule type="expression" dxfId="5596" priority="6194">
      <formula>FM27&lt;&gt;""</formula>
    </cfRule>
    <cfRule type="expression" dxfId="5595" priority="6406">
      <formula>CK27=""</formula>
    </cfRule>
  </conditionalFormatting>
  <conditionalFormatting sqref="CL27">
    <cfRule type="expression" dxfId="5594" priority="6193">
      <formula>FM27&lt;&gt;""</formula>
    </cfRule>
    <cfRule type="expression" dxfId="5593" priority="6405">
      <formula>CL27=""</formula>
    </cfRule>
  </conditionalFormatting>
  <conditionalFormatting sqref="CM27">
    <cfRule type="expression" dxfId="5592" priority="6192">
      <formula>FM27&lt;&gt;""</formula>
    </cfRule>
    <cfRule type="expression" dxfId="5591" priority="6404">
      <formula>CM27=""</formula>
    </cfRule>
  </conditionalFormatting>
  <conditionalFormatting sqref="CN27">
    <cfRule type="expression" dxfId="5590" priority="6191">
      <formula>FM27&lt;&gt;""</formula>
    </cfRule>
    <cfRule type="expression" dxfId="5589" priority="6403">
      <formula>CN27=""</formula>
    </cfRule>
  </conditionalFormatting>
  <conditionalFormatting sqref="CO27">
    <cfRule type="expression" dxfId="5588" priority="6267">
      <formula>AND(CN27=0,CO27&lt;&gt;"")</formula>
    </cfRule>
    <cfRule type="expression" dxfId="5587" priority="6402">
      <formula>AND(CN27&gt;0,CO27="")</formula>
    </cfRule>
  </conditionalFormatting>
  <conditionalFormatting sqref="CP27">
    <cfRule type="expression" dxfId="5586" priority="6190">
      <formula>FM27&lt;&gt;""</formula>
    </cfRule>
    <cfRule type="expression" dxfId="5585" priority="6400">
      <formula>AND(CP27&lt;&gt;"",OR(CQ27:CT27&lt;&gt;""))</formula>
    </cfRule>
    <cfRule type="expression" dxfId="5584" priority="6401">
      <formula>AND(CP27="",AND(CQ27:CT27=""))</formula>
    </cfRule>
  </conditionalFormatting>
  <conditionalFormatting sqref="CQ27">
    <cfRule type="expression" dxfId="5583" priority="6189">
      <formula>FM27&lt;&gt;""</formula>
    </cfRule>
    <cfRule type="expression" dxfId="5582" priority="6398">
      <formula>AND(CP27&lt;&gt;"",OR(CQ27:CT27&lt;&gt;""))</formula>
    </cfRule>
    <cfRule type="expression" dxfId="5581" priority="6399">
      <formula>AND(CP27="",AND(CQ27:CT27=""))</formula>
    </cfRule>
  </conditionalFormatting>
  <conditionalFormatting sqref="CR27">
    <cfRule type="expression" dxfId="5580" priority="6188">
      <formula>FM27&lt;&gt;""</formula>
    </cfRule>
    <cfRule type="expression" dxfId="5579" priority="6396">
      <formula>AND(CP27&lt;&gt;"",OR(CQ27:CT27&lt;&gt;""))</formula>
    </cfRule>
    <cfRule type="expression" dxfId="5578" priority="6397">
      <formula>AND(CP27="",AND(CQ27:CT27=""))</formula>
    </cfRule>
  </conditionalFormatting>
  <conditionalFormatting sqref="CS27">
    <cfRule type="expression" dxfId="5577" priority="6187">
      <formula>FM27&lt;&gt;""</formula>
    </cfRule>
    <cfRule type="expression" dxfId="5576" priority="6394">
      <formula>AND(CP27&lt;&gt;"",OR(CQ27:CT27&lt;&gt;""))</formula>
    </cfRule>
    <cfRule type="expression" dxfId="5575" priority="6395">
      <formula>AND(CP27="",AND(CQ27:CT27=""))</formula>
    </cfRule>
  </conditionalFormatting>
  <conditionalFormatting sqref="CT27">
    <cfRule type="expression" dxfId="5574" priority="6186">
      <formula>FM27&lt;&gt;""</formula>
    </cfRule>
    <cfRule type="expression" dxfId="5573" priority="6392">
      <formula>AND(CP27&lt;&gt;"",OR(CQ27:CT27&lt;&gt;""))</formula>
    </cfRule>
    <cfRule type="expression" dxfId="5572" priority="6393">
      <formula>AND(CP27="",AND(CQ27:CT27=""))</formula>
    </cfRule>
  </conditionalFormatting>
  <conditionalFormatting sqref="CU27">
    <cfRule type="expression" dxfId="5571" priority="6185">
      <formula>FM27&lt;&gt;""</formula>
    </cfRule>
    <cfRule type="expression" dxfId="5570" priority="6391">
      <formula>CU27=""</formula>
    </cfRule>
  </conditionalFormatting>
  <conditionalFormatting sqref="CV27">
    <cfRule type="expression" dxfId="5569" priority="6184">
      <formula>FM27&lt;&gt;""</formula>
    </cfRule>
    <cfRule type="expression" dxfId="5568" priority="6390">
      <formula>CV27=""</formula>
    </cfRule>
  </conditionalFormatting>
  <conditionalFormatting sqref="CW27">
    <cfRule type="expression" dxfId="5567" priority="6183">
      <formula>FM27&lt;&gt;""</formula>
    </cfRule>
    <cfRule type="expression" dxfId="5566" priority="6388">
      <formula>AND(CW27&lt;&gt;"",OR(CX27:DI27&lt;&gt;""))</formula>
    </cfRule>
    <cfRule type="expression" dxfId="5565" priority="6389">
      <formula>AND(CW27="",AND(CX27:DI27=""))</formula>
    </cfRule>
  </conditionalFormatting>
  <conditionalFormatting sqref="CX27">
    <cfRule type="expression" dxfId="5564" priority="6182">
      <formula>FM27&lt;&gt;""</formula>
    </cfRule>
    <cfRule type="expression" dxfId="5563" priority="6362">
      <formula>AND(CY27&lt;&gt;"",CX27="")</formula>
    </cfRule>
    <cfRule type="expression" dxfId="5562" priority="6386">
      <formula>AND(CW27&lt;&gt;"",OR(CX27:DI27&lt;&gt;""))</formula>
    </cfRule>
    <cfRule type="expression" dxfId="5561" priority="6387">
      <formula>AND(CW27="",AND(CX27:DI27=""))</formula>
    </cfRule>
  </conditionalFormatting>
  <conditionalFormatting sqref="CY27">
    <cfRule type="expression" dxfId="5560" priority="6181">
      <formula>FM27&lt;&gt;""</formula>
    </cfRule>
    <cfRule type="expression" dxfId="5559" priority="6363">
      <formula>AND(CX27&lt;&gt;"",CY27="")</formula>
    </cfRule>
    <cfRule type="expression" dxfId="5558" priority="6384">
      <formula>AND(CW27&lt;&gt;"",OR(CX27:DI27&lt;&gt;""))</formula>
    </cfRule>
    <cfRule type="expression" dxfId="5557" priority="6385">
      <formula>AND(CW27="",AND(CX27:DI27=""))</formula>
    </cfRule>
  </conditionalFormatting>
  <conditionalFormatting sqref="CZ27">
    <cfRule type="expression" dxfId="5556" priority="6180">
      <formula>FM27&lt;&gt;""</formula>
    </cfRule>
    <cfRule type="expression" dxfId="5555" priority="6382">
      <formula>AND(CW27&lt;&gt;"",OR(CX27:DI27&lt;&gt;""))</formula>
    </cfRule>
    <cfRule type="expression" dxfId="5554" priority="6383">
      <formula>AND(CW27="",AND(CX27:DI27=""))</formula>
    </cfRule>
  </conditionalFormatting>
  <conditionalFormatting sqref="DA27">
    <cfRule type="expression" dxfId="5553" priority="6179">
      <formula>FM27&lt;&gt;""</formula>
    </cfRule>
    <cfRule type="expression" dxfId="5552" priority="6360">
      <formula>AND(DB27&lt;&gt;"",DA27="")</formula>
    </cfRule>
    <cfRule type="expression" dxfId="5551" priority="6380">
      <formula>AND(CW27&lt;&gt;"",OR(CX27:DI27&lt;&gt;""))</formula>
    </cfRule>
    <cfRule type="expression" dxfId="5550" priority="6381">
      <formula>AND(CW27="",AND(CX27:DI27=""))</formula>
    </cfRule>
  </conditionalFormatting>
  <conditionalFormatting sqref="DB27">
    <cfRule type="expression" dxfId="5549" priority="6178">
      <formula>FM27&lt;&gt;""</formula>
    </cfRule>
    <cfRule type="expression" dxfId="5548" priority="6361">
      <formula>AND(DA27&lt;&gt;"",DB27="")</formula>
    </cfRule>
    <cfRule type="expression" dxfId="5547" priority="6378">
      <formula>AND(CW27&lt;&gt;"",OR(CX27:DI27&lt;&gt;""))</formula>
    </cfRule>
    <cfRule type="expression" dxfId="5546" priority="6379">
      <formula>AND(CW27="",AND(CX27:DI27=""))</formula>
    </cfRule>
  </conditionalFormatting>
  <conditionalFormatting sqref="DC27">
    <cfRule type="expression" dxfId="5545" priority="6177">
      <formula>FM27&lt;&gt;""</formula>
    </cfRule>
    <cfRule type="expression" dxfId="5544" priority="6376">
      <formula>AND(CW27&lt;&gt;"",OR(CX27:DI27&lt;&gt;""))</formula>
    </cfRule>
    <cfRule type="expression" dxfId="5543" priority="6377">
      <formula>AND(CW27="",AND(CX27:DI27=""))</formula>
    </cfRule>
  </conditionalFormatting>
  <conditionalFormatting sqref="DD27">
    <cfRule type="expression" dxfId="5542" priority="6176">
      <formula>FM27&lt;&gt;""</formula>
    </cfRule>
    <cfRule type="expression" dxfId="5541" priority="6374">
      <formula>AND(CW27&lt;&gt;"",OR(CX27:DI27&lt;&gt;""))</formula>
    </cfRule>
    <cfRule type="expression" dxfId="5540" priority="6375">
      <formula>AND(CW27="",AND(CX27:DI27=""))</formula>
    </cfRule>
  </conditionalFormatting>
  <conditionalFormatting sqref="DE27">
    <cfRule type="expression" dxfId="5539" priority="6175">
      <formula>FM27&lt;&gt;""</formula>
    </cfRule>
    <cfRule type="expression" dxfId="5538" priority="6372">
      <formula>AND(CW27&lt;&gt;"",OR(CX27:DI27&lt;&gt;""))</formula>
    </cfRule>
    <cfRule type="expression" dxfId="5537" priority="6373">
      <formula>AND(CW27="",AND(CX27:DI27=""))</formula>
    </cfRule>
  </conditionalFormatting>
  <conditionalFormatting sqref="DF27">
    <cfRule type="expression" dxfId="5536" priority="6174">
      <formula>FM27&lt;&gt;""</formula>
    </cfRule>
    <cfRule type="expression" dxfId="5535" priority="6356">
      <formula>AND(DG27&lt;&gt;"",DF27="")</formula>
    </cfRule>
    <cfRule type="expression" dxfId="5534" priority="6370">
      <formula>AND(CW27&lt;&gt;"",OR(CX27:DI27&lt;&gt;""))</formula>
    </cfRule>
    <cfRule type="expression" dxfId="5533" priority="6371">
      <formula>AND(CW27="",AND(CX27:DI27=""))</formula>
    </cfRule>
  </conditionalFormatting>
  <conditionalFormatting sqref="DG27">
    <cfRule type="expression" dxfId="5532" priority="6173">
      <formula>FM27&lt;&gt;""</formula>
    </cfRule>
    <cfRule type="expression" dxfId="5531" priority="6357">
      <formula>AND(DF27&lt;&gt;"",DG27="")</formula>
    </cfRule>
    <cfRule type="expression" dxfId="5530" priority="6368">
      <formula>AND(CW27&lt;&gt;"",OR(CX27:DI27&lt;&gt;""))</formula>
    </cfRule>
    <cfRule type="expression" dxfId="5529" priority="6369">
      <formula>AND(CW27="",AND(CX27:DI27=""))</formula>
    </cfRule>
  </conditionalFormatting>
  <conditionalFormatting sqref="DH27">
    <cfRule type="expression" dxfId="5528" priority="6172">
      <formula>FM27&lt;&gt;""</formula>
    </cfRule>
    <cfRule type="expression" dxfId="5527" priority="6366">
      <formula>AND(CW27&lt;&gt;"",OR(CX27:DI27&lt;&gt;""))</formula>
    </cfRule>
    <cfRule type="expression" dxfId="5526" priority="6367">
      <formula>AND(CW27="",AND(CX27:DI27=""))</formula>
    </cfRule>
  </conditionalFormatting>
  <conditionalFormatting sqref="DI27">
    <cfRule type="expression" dxfId="5525" priority="6171">
      <formula>FM27&lt;&gt;""</formula>
    </cfRule>
    <cfRule type="expression" dxfId="5524" priority="6364">
      <formula>AND(CW27&lt;&gt;"",OR(CX27:DI27&lt;&gt;""))</formula>
    </cfRule>
    <cfRule type="expression" dxfId="5523" priority="6365">
      <formula>AND(CW27="",AND(CX27:DI27=""))</formula>
    </cfRule>
  </conditionalFormatting>
  <conditionalFormatting sqref="DJ27">
    <cfRule type="expression" dxfId="5522" priority="6170">
      <formula>FM27&lt;&gt;""</formula>
    </cfRule>
    <cfRule type="expression" dxfId="5521" priority="6359">
      <formula>DJ27=""</formula>
    </cfRule>
  </conditionalFormatting>
  <conditionalFormatting sqref="DK27">
    <cfRule type="expression" dxfId="5520" priority="6169">
      <formula>FM27&lt;&gt;""</formula>
    </cfRule>
    <cfRule type="expression" dxfId="5519" priority="6358">
      <formula>AND(DJ27&lt;&gt;"自立",DK27="")</formula>
    </cfRule>
  </conditionalFormatting>
  <conditionalFormatting sqref="DL27">
    <cfRule type="expression" dxfId="5518" priority="6168">
      <formula>FM27&lt;&gt;""</formula>
    </cfRule>
    <cfRule type="expression" dxfId="5517" priority="6355">
      <formula>DL27=""</formula>
    </cfRule>
  </conditionalFormatting>
  <conditionalFormatting sqref="DM27">
    <cfRule type="expression" dxfId="5516" priority="6353">
      <formula>AND(DL27&lt;&gt;"アレルギー食",DM27&lt;&gt;"")</formula>
    </cfRule>
    <cfRule type="expression" dxfId="5515" priority="6354">
      <formula>AND(DL27="アレルギー食",DM27="")</formula>
    </cfRule>
  </conditionalFormatting>
  <conditionalFormatting sqref="DN27">
    <cfRule type="expression" dxfId="5514" priority="6167">
      <formula>FM27&lt;&gt;""</formula>
    </cfRule>
    <cfRule type="expression" dxfId="5513" priority="6352">
      <formula>DN27=""</formula>
    </cfRule>
  </conditionalFormatting>
  <conditionalFormatting sqref="DO27">
    <cfRule type="expression" dxfId="5512" priority="6166">
      <formula>FM27&lt;&gt;""</formula>
    </cfRule>
    <cfRule type="expression" dxfId="5511" priority="6346">
      <formula>AND(DO27&lt;&gt;"",DN27="")</formula>
    </cfRule>
    <cfRule type="expression" dxfId="5510" priority="6350">
      <formula>AND(DN27&lt;&gt;"自立",DO27="")</formula>
    </cfRule>
    <cfRule type="expression" dxfId="5509" priority="6351">
      <formula>AND(DN27="自立",DO27&lt;&gt;"")</formula>
    </cfRule>
  </conditionalFormatting>
  <conditionalFormatting sqref="DP27">
    <cfRule type="expression" dxfId="5508" priority="6165">
      <formula>FM27&lt;&gt;""</formula>
    </cfRule>
    <cfRule type="expression" dxfId="5507" priority="6349">
      <formula>DP27=""</formula>
    </cfRule>
  </conditionalFormatting>
  <conditionalFormatting sqref="DQ27">
    <cfRule type="expression" dxfId="5506" priority="6164">
      <formula>FM27&lt;&gt;""</formula>
    </cfRule>
    <cfRule type="expression" dxfId="5505" priority="6345">
      <formula>AND(DQ27&lt;&gt;"",DP27="")</formula>
    </cfRule>
    <cfRule type="expression" dxfId="5504" priority="6347">
      <formula>AND(DP27&lt;&gt;"自立",DQ27="")</formula>
    </cfRule>
    <cfRule type="expression" dxfId="5503" priority="6348">
      <formula>AND(DP27="自立",DQ27&lt;&gt;"")</formula>
    </cfRule>
  </conditionalFormatting>
  <conditionalFormatting sqref="DR27">
    <cfRule type="expression" dxfId="5502" priority="6163">
      <formula>FM27&lt;&gt;""</formula>
    </cfRule>
    <cfRule type="expression" dxfId="5501" priority="6344">
      <formula>DR27=""</formula>
    </cfRule>
  </conditionalFormatting>
  <conditionalFormatting sqref="DS27">
    <cfRule type="expression" dxfId="5500" priority="6162">
      <formula>FM27&lt;&gt;""</formula>
    </cfRule>
    <cfRule type="expression" dxfId="5499" priority="6341">
      <formula>AND(DS27&lt;&gt;"",DR27="")</formula>
    </cfRule>
    <cfRule type="expression" dxfId="5498" priority="6342">
      <formula>AND(DR27&lt;&gt;"自立",DS27="")</formula>
    </cfRule>
    <cfRule type="expression" dxfId="5497" priority="6343">
      <formula>AND(DR27="自立",DS27&lt;&gt;"")</formula>
    </cfRule>
  </conditionalFormatting>
  <conditionalFormatting sqref="DT27">
    <cfRule type="expression" dxfId="5496" priority="6161">
      <formula>FM27&lt;&gt;""</formula>
    </cfRule>
    <cfRule type="expression" dxfId="5495" priority="6340">
      <formula>DT27=""</formula>
    </cfRule>
  </conditionalFormatting>
  <conditionalFormatting sqref="DV27">
    <cfRule type="expression" dxfId="5494" priority="6159">
      <formula>FM27&lt;&gt;""</formula>
    </cfRule>
    <cfRule type="expression" dxfId="5493" priority="6339">
      <formula>DV27=""</formula>
    </cfRule>
  </conditionalFormatting>
  <conditionalFormatting sqref="EA27">
    <cfRule type="expression" dxfId="5492" priority="6157">
      <formula>FM27&lt;&gt;""</formula>
    </cfRule>
    <cfRule type="expression" dxfId="5491" priority="6289">
      <formula>AND(EB27&lt;&gt;"",EA27&lt;&gt;"その他")</formula>
    </cfRule>
    <cfRule type="expression" dxfId="5490" priority="6338">
      <formula>EA27=""</formula>
    </cfRule>
  </conditionalFormatting>
  <conditionalFormatting sqref="EB27">
    <cfRule type="expression" dxfId="5489" priority="6336">
      <formula>AND(EA27&lt;&gt;"その他",EB27&lt;&gt;"")</formula>
    </cfRule>
    <cfRule type="expression" dxfId="5488" priority="6337">
      <formula>AND(EA27="その他",EB27="")</formula>
    </cfRule>
  </conditionalFormatting>
  <conditionalFormatting sqref="EC27">
    <cfRule type="expression" dxfId="5487" priority="6156">
      <formula>FM27&lt;&gt;""</formula>
    </cfRule>
    <cfRule type="expression" dxfId="5486" priority="6335">
      <formula>AND(EC27:EI27="")</formula>
    </cfRule>
  </conditionalFormatting>
  <conditionalFormatting sqref="ED27">
    <cfRule type="expression" dxfId="5485" priority="6155">
      <formula>FM27&lt;&gt;""</formula>
    </cfRule>
    <cfRule type="expression" dxfId="5484" priority="6334">
      <formula>AND(EC27:EI27="")</formula>
    </cfRule>
  </conditionalFormatting>
  <conditionalFormatting sqref="EE27">
    <cfRule type="expression" dxfId="5483" priority="6154">
      <formula>FM27&lt;&gt;""</formula>
    </cfRule>
    <cfRule type="expression" dxfId="5482" priority="6333">
      <formula>AND(EC27:EI27="")</formula>
    </cfRule>
  </conditionalFormatting>
  <conditionalFormatting sqref="EF27">
    <cfRule type="expression" dxfId="5481" priority="6153">
      <formula>FM27&lt;&gt;""</formula>
    </cfRule>
    <cfRule type="expression" dxfId="5480" priority="6332">
      <formula>AND(EC27:EI27="")</formula>
    </cfRule>
  </conditionalFormatting>
  <conditionalFormatting sqref="EG27">
    <cfRule type="expression" dxfId="5479" priority="6152">
      <formula>FM27&lt;&gt;""</formula>
    </cfRule>
    <cfRule type="expression" dxfId="5478" priority="6331">
      <formula>AND(EC27:EI27="")</formula>
    </cfRule>
  </conditionalFormatting>
  <conditionalFormatting sqref="EH27">
    <cfRule type="expression" dxfId="5477" priority="6151">
      <formula>FM27&lt;&gt;""</formula>
    </cfRule>
    <cfRule type="expression" dxfId="5476" priority="6330">
      <formula>AND(EC27:EI27="")</formula>
    </cfRule>
  </conditionalFormatting>
  <conditionalFormatting sqref="EI27">
    <cfRule type="expression" dxfId="5475" priority="6150">
      <formula>FM27&lt;&gt;""</formula>
    </cfRule>
    <cfRule type="expression" dxfId="5474" priority="6329">
      <formula>AND(EC27:EI27="")</formula>
    </cfRule>
  </conditionalFormatting>
  <conditionalFormatting sqref="EL27">
    <cfRule type="expression" dxfId="5473" priority="6149">
      <formula>FM27&lt;&gt;""</formula>
    </cfRule>
    <cfRule type="expression" dxfId="5472" priority="6327">
      <formula>AND(EK27&lt;&gt;"",EL27&lt;&gt;"")</formula>
    </cfRule>
    <cfRule type="expression" dxfId="5471" priority="6328">
      <formula>AND(EK27="",EL27="")</formula>
    </cfRule>
  </conditionalFormatting>
  <conditionalFormatting sqref="EM27">
    <cfRule type="expression" dxfId="5470" priority="6148">
      <formula>FM27&lt;&gt;""</formula>
    </cfRule>
    <cfRule type="expression" dxfId="5469" priority="6325">
      <formula>AND(EK27&lt;&gt;"",EM27&lt;&gt;"")</formula>
    </cfRule>
    <cfRule type="expression" dxfId="5468" priority="6326">
      <formula>AND(EK27="",EM27="")</formula>
    </cfRule>
  </conditionalFormatting>
  <conditionalFormatting sqref="EN27">
    <cfRule type="expression" dxfId="5467" priority="6147">
      <formula>FM27&lt;&gt;""</formula>
    </cfRule>
    <cfRule type="expression" dxfId="5466" priority="6323">
      <formula>AND(EK27&lt;&gt;"",EN27&lt;&gt;"")</formula>
    </cfRule>
    <cfRule type="expression" dxfId="5465" priority="6324">
      <formula>AND(EK27="",EN27="")</formula>
    </cfRule>
  </conditionalFormatting>
  <conditionalFormatting sqref="EP27">
    <cfRule type="expression" dxfId="5464" priority="6317">
      <formula>AND(EK27&lt;&gt;"",EP27&lt;&gt;"")</formula>
    </cfRule>
    <cfRule type="expression" dxfId="5463" priority="6321">
      <formula>AND(EP27&lt;&gt;"",EO27="")</formula>
    </cfRule>
    <cfRule type="expression" dxfId="5462" priority="6322">
      <formula>AND(EO27&lt;&gt;"",EP27="")</formula>
    </cfRule>
  </conditionalFormatting>
  <conditionalFormatting sqref="EQ27">
    <cfRule type="expression" dxfId="5461" priority="6316">
      <formula>AND(EK27&lt;&gt;"",EQ27&lt;&gt;"")</formula>
    </cfRule>
    <cfRule type="expression" dxfId="5460" priority="6319">
      <formula>AND(EQ27&lt;&gt;"",EO27="")</formula>
    </cfRule>
    <cfRule type="expression" dxfId="5459" priority="6320">
      <formula>AND(EO27&lt;&gt;"",EQ27="")</formula>
    </cfRule>
  </conditionalFormatting>
  <conditionalFormatting sqref="EO27">
    <cfRule type="expression" dxfId="5458" priority="6318">
      <formula>AND(EK27&lt;&gt;"",EO27&lt;&gt;"")</formula>
    </cfRule>
  </conditionalFormatting>
  <conditionalFormatting sqref="ES27">
    <cfRule type="expression" dxfId="5457" priority="6146">
      <formula>FM27&lt;&gt;""</formula>
    </cfRule>
    <cfRule type="expression" dxfId="5456" priority="6314">
      <formula>AND(ER27&lt;&gt;"",ES27&lt;&gt;"")</formula>
    </cfRule>
    <cfRule type="expression" dxfId="5455" priority="6315">
      <formula>AND(ER27="",ES27="")</formula>
    </cfRule>
  </conditionalFormatting>
  <conditionalFormatting sqref="ET27">
    <cfRule type="expression" dxfId="5454" priority="6145">
      <formula>FM27&lt;&gt;""</formula>
    </cfRule>
    <cfRule type="expression" dxfId="5453" priority="6312">
      <formula>AND(ER27&lt;&gt;"",ET27&lt;&gt;"")</formula>
    </cfRule>
    <cfRule type="expression" dxfId="5452" priority="6313">
      <formula>AND(ER27="",ET27="")</formula>
    </cfRule>
  </conditionalFormatting>
  <conditionalFormatting sqref="EU27">
    <cfRule type="expression" dxfId="5451" priority="6144">
      <formula>FM27&lt;&gt;""</formula>
    </cfRule>
    <cfRule type="expression" dxfId="5450" priority="6310">
      <formula>AND(ER27&lt;&gt;"",EU27&lt;&gt;"")</formula>
    </cfRule>
    <cfRule type="expression" dxfId="5449" priority="6311">
      <formula>AND(ER27="",EU27="")</formula>
    </cfRule>
  </conditionalFormatting>
  <conditionalFormatting sqref="EW27">
    <cfRule type="expression" dxfId="5448" priority="6304">
      <formula>AND(ER27&lt;&gt;"",EW27&lt;&gt;"")</formula>
    </cfRule>
    <cfRule type="expression" dxfId="5447" priority="6308">
      <formula>AND(EW27&lt;&gt;"",EV27="")</formula>
    </cfRule>
    <cfRule type="expression" dxfId="5446" priority="6309">
      <formula>AND(EV27&lt;&gt;"",EW27="")</formula>
    </cfRule>
  </conditionalFormatting>
  <conditionalFormatting sqref="EX27">
    <cfRule type="expression" dxfId="5445" priority="6303">
      <formula>AND(ER27&lt;&gt;"",EX27&lt;&gt;"")</formula>
    </cfRule>
    <cfRule type="expression" dxfId="5444" priority="6306">
      <formula>AND(EX27&lt;&gt;"",EV27="")</formula>
    </cfRule>
    <cfRule type="expression" dxfId="5443" priority="6307">
      <formula>AND(EV27&lt;&gt;"",EX27="")</formula>
    </cfRule>
  </conditionalFormatting>
  <conditionalFormatting sqref="EV27">
    <cfRule type="expression" dxfId="5442" priority="6305">
      <formula>AND(ER27&lt;&gt;"",EV27&lt;&gt;"")</formula>
    </cfRule>
  </conditionalFormatting>
  <conditionalFormatting sqref="ER27">
    <cfRule type="expression" dxfId="5441" priority="6302">
      <formula>AND(ER27&lt;&gt;"",OR(ES27:EX27&lt;&gt;""))</formula>
    </cfRule>
  </conditionalFormatting>
  <conditionalFormatting sqref="EK27">
    <cfRule type="expression" dxfId="5440" priority="6301">
      <formula>AND(EK27&lt;&gt;"",OR(EL27:EQ27&lt;&gt;""))</formula>
    </cfRule>
  </conditionalFormatting>
  <conditionalFormatting sqref="EY27">
    <cfRule type="expression" dxfId="5439" priority="6143">
      <formula>FM27&lt;&gt;""</formula>
    </cfRule>
    <cfRule type="expression" dxfId="5438" priority="6300">
      <formula>AND(EY27:FD27="")</formula>
    </cfRule>
  </conditionalFormatting>
  <conditionalFormatting sqref="EZ27">
    <cfRule type="expression" dxfId="5437" priority="6142">
      <formula>FM27&lt;&gt;""</formula>
    </cfRule>
    <cfRule type="expression" dxfId="5436" priority="6299">
      <formula>AND(EY27:FD27="")</formula>
    </cfRule>
  </conditionalFormatting>
  <conditionalFormatting sqref="FA27">
    <cfRule type="expression" dxfId="5435" priority="6141">
      <formula>FM27&lt;&gt;""</formula>
    </cfRule>
    <cfRule type="expression" dxfId="5434" priority="6298">
      <formula>AND(EY27:FD27="")</formula>
    </cfRule>
  </conditionalFormatting>
  <conditionalFormatting sqref="FB27">
    <cfRule type="expression" dxfId="5433" priority="6140">
      <formula>FM27&lt;&gt;""</formula>
    </cfRule>
    <cfRule type="expression" dxfId="5432" priority="6297">
      <formula>AND(EY27:FD27="")</formula>
    </cfRule>
  </conditionalFormatting>
  <conditionalFormatting sqref="FD27">
    <cfRule type="expression" dxfId="5431" priority="6138">
      <formula>FM27&lt;&gt;""</formula>
    </cfRule>
    <cfRule type="expression" dxfId="5430" priority="6296">
      <formula>AND(EY27:FD27="")</formula>
    </cfRule>
  </conditionalFormatting>
  <conditionalFormatting sqref="FC27">
    <cfRule type="expression" dxfId="5429" priority="6139">
      <formula>FM27&lt;&gt;""</formula>
    </cfRule>
    <cfRule type="expression" dxfId="5428" priority="6295">
      <formula>AND(EY27:FD27="")</formula>
    </cfRule>
  </conditionalFormatting>
  <conditionalFormatting sqref="FE27">
    <cfRule type="expression" dxfId="5427" priority="6137">
      <formula>FM27&lt;&gt;""</formula>
    </cfRule>
    <cfRule type="expression" dxfId="5426" priority="6294">
      <formula>FE27=""</formula>
    </cfRule>
  </conditionalFormatting>
  <conditionalFormatting sqref="FF27">
    <cfRule type="expression" dxfId="5425" priority="6292">
      <formula>AND(FE27&lt;&gt;"2人以上の体制",FF27&lt;&gt;"")</formula>
    </cfRule>
    <cfRule type="expression" dxfId="5424" priority="6293">
      <formula>AND(FE27="2人以上の体制",FF27="")</formula>
    </cfRule>
  </conditionalFormatting>
  <conditionalFormatting sqref="FG27">
    <cfRule type="expression" dxfId="5423" priority="6136">
      <formula>FM27&lt;&gt;""</formula>
    </cfRule>
    <cfRule type="expression" dxfId="5422" priority="6291">
      <formula>FG27=""</formula>
    </cfRule>
  </conditionalFormatting>
  <conditionalFormatting sqref="FH27">
    <cfRule type="expression" dxfId="5421" priority="6135">
      <formula>FM27&lt;&gt;""</formula>
    </cfRule>
    <cfRule type="expression" dxfId="5420" priority="6290">
      <formula>FH27=""</formula>
    </cfRule>
  </conditionalFormatting>
  <conditionalFormatting sqref="BO27">
    <cfRule type="expression" dxfId="5419" priority="6209">
      <formula>FM27&lt;&gt;""</formula>
    </cfRule>
    <cfRule type="expression" dxfId="5418" priority="6288">
      <formula>BO27=""</formula>
    </cfRule>
  </conditionalFormatting>
  <conditionalFormatting sqref="BP27">
    <cfRule type="expression" dxfId="5417" priority="6208">
      <formula>FM27&lt;&gt;""</formula>
    </cfRule>
    <cfRule type="expression" dxfId="5416" priority="6287">
      <formula>BP27=""</formula>
    </cfRule>
  </conditionalFormatting>
  <conditionalFormatting sqref="BQ27">
    <cfRule type="expression" dxfId="5415" priority="6207">
      <formula>FM27&lt;&gt;""</formula>
    </cfRule>
    <cfRule type="expression" dxfId="5414" priority="6286">
      <formula>BQ27=""</formula>
    </cfRule>
  </conditionalFormatting>
  <conditionalFormatting sqref="BR27">
    <cfRule type="expression" dxfId="5413" priority="6206">
      <formula>FM27&lt;&gt;""</formula>
    </cfRule>
    <cfRule type="expression" dxfId="5412" priority="6275">
      <formula>AND(BR27:BS27="")</formula>
    </cfRule>
  </conditionalFormatting>
  <conditionalFormatting sqref="BS27">
    <cfRule type="expression" dxfId="5411" priority="6205">
      <formula>FM27&lt;&gt;""</formula>
    </cfRule>
    <cfRule type="expression" dxfId="5410" priority="6285">
      <formula>AND(BR27:BS27="")</formula>
    </cfRule>
  </conditionalFormatting>
  <conditionalFormatting sqref="BU27">
    <cfRule type="expression" dxfId="5409" priority="6280">
      <formula>AND(BT27="",BU27&lt;&gt;"")</formula>
    </cfRule>
    <cfRule type="expression" dxfId="5408" priority="6284">
      <formula>AND(BT27&lt;&gt;"",BU27="")</formula>
    </cfRule>
  </conditionalFormatting>
  <conditionalFormatting sqref="BV27">
    <cfRule type="expression" dxfId="5407" priority="6279">
      <formula>AND(BT27="",BV27&lt;&gt;"")</formula>
    </cfRule>
    <cfRule type="expression" dxfId="5406" priority="6283">
      <formula>AND(BT27&lt;&gt;"",BV27="")</formula>
    </cfRule>
  </conditionalFormatting>
  <conditionalFormatting sqref="BW27">
    <cfRule type="expression" dxfId="5405" priority="6278">
      <formula>AND(BT27="",BW27&lt;&gt;"")</formula>
    </cfRule>
    <cfRule type="expression" dxfId="5404" priority="6282">
      <formula>AND(BT27&lt;&gt;"",AND(BW27:BX27=""))</formula>
    </cfRule>
  </conditionalFormatting>
  <conditionalFormatting sqref="BX27">
    <cfRule type="expression" dxfId="5403" priority="6277">
      <formula>AND(BT27="",BX27&lt;&gt;"")</formula>
    </cfRule>
    <cfRule type="expression" dxfId="5402" priority="6281">
      <formula>AND(BT27&lt;&gt;"",AND(BW27:BX27=""))</formula>
    </cfRule>
  </conditionalFormatting>
  <conditionalFormatting sqref="BT27">
    <cfRule type="expression" dxfId="5401" priority="6276">
      <formula>AND(BT27="",OR(BU27:BX27&lt;&gt;""))</formula>
    </cfRule>
  </conditionalFormatting>
  <conditionalFormatting sqref="BY27">
    <cfRule type="expression" dxfId="5400" priority="6204">
      <formula>FM27&lt;&gt;""</formula>
    </cfRule>
    <cfRule type="expression" dxfId="5399" priority="6274">
      <formula>BY27=""</formula>
    </cfRule>
  </conditionalFormatting>
  <conditionalFormatting sqref="BZ27">
    <cfRule type="expression" dxfId="5398" priority="6203">
      <formula>FM27&lt;&gt;""</formula>
    </cfRule>
    <cfRule type="expression" dxfId="5397" priority="6273">
      <formula>BZ27=""</formula>
    </cfRule>
  </conditionalFormatting>
  <conditionalFormatting sqref="CC27">
    <cfRule type="expression" dxfId="5396" priority="6202">
      <formula>FM27&lt;&gt;""</formula>
    </cfRule>
    <cfRule type="expression" dxfId="5395" priority="6272">
      <formula>CC27=""</formula>
    </cfRule>
  </conditionalFormatting>
  <conditionalFormatting sqref="CD27">
    <cfRule type="expression" dxfId="5394" priority="6201">
      <formula>FM27&lt;&gt;""</formula>
    </cfRule>
    <cfRule type="expression" dxfId="5393" priority="6271">
      <formula>CD27=""</formula>
    </cfRule>
  </conditionalFormatting>
  <conditionalFormatting sqref="CE27">
    <cfRule type="expression" dxfId="5392" priority="6200">
      <formula>FM27&lt;&gt;""</formula>
    </cfRule>
    <cfRule type="expression" dxfId="5391" priority="6270">
      <formula>CE27=""</formula>
    </cfRule>
  </conditionalFormatting>
  <conditionalFormatting sqref="FK27">
    <cfRule type="expression" dxfId="5390" priority="6269">
      <formula>FK27=""</formula>
    </cfRule>
  </conditionalFormatting>
  <conditionalFormatting sqref="H27">
    <cfRule type="expression" dxfId="5389" priority="6250">
      <formula>FM27&lt;&gt;""</formula>
    </cfRule>
    <cfRule type="expression" dxfId="5388" priority="6266">
      <formula>H27=""</formula>
    </cfRule>
  </conditionalFormatting>
  <conditionalFormatting sqref="B27">
    <cfRule type="expression" dxfId="5387" priority="6134">
      <formula>FM27&lt;&gt;""</formula>
    </cfRule>
    <cfRule type="expression" dxfId="5386" priority="6265">
      <formula>B27=""</formula>
    </cfRule>
  </conditionalFormatting>
  <conditionalFormatting sqref="CF27">
    <cfRule type="expression" dxfId="5385" priority="6199">
      <formula>FM27&lt;&gt;""</formula>
    </cfRule>
    <cfRule type="expression" dxfId="5384" priority="6264">
      <formula>CF27=""</formula>
    </cfRule>
  </conditionalFormatting>
  <conditionalFormatting sqref="EJ27">
    <cfRule type="expression" dxfId="5383" priority="6263">
      <formula>AND(OR(EC27:EH27&lt;&gt;""),EJ27="")</formula>
    </cfRule>
  </conditionalFormatting>
  <conditionalFormatting sqref="BE27">
    <cfRule type="expression" dxfId="5382" priority="6210">
      <formula>FM27&lt;&gt;""</formula>
    </cfRule>
    <cfRule type="expression" dxfId="5381" priority="6262">
      <formula>BE27=""</formula>
    </cfRule>
  </conditionalFormatting>
  <conditionalFormatting sqref="BF27">
    <cfRule type="expression" dxfId="5380" priority="6261">
      <formula>AND(BE27="同居",AND(BF27="",BG27=""))</formula>
    </cfRule>
  </conditionalFormatting>
  <conditionalFormatting sqref="CB27">
    <cfRule type="expression" dxfId="5379" priority="6260">
      <formula>AND(CA27&lt;&gt;"",CB27="")</formula>
    </cfRule>
  </conditionalFormatting>
  <conditionalFormatting sqref="CA27">
    <cfRule type="expression" dxfId="5378" priority="6259">
      <formula>AND(CA27="",CB27&lt;&gt;"")</formula>
    </cfRule>
  </conditionalFormatting>
  <conditionalFormatting sqref="DU27">
    <cfRule type="expression" dxfId="5377" priority="6160">
      <formula>FM27&lt;&gt;""</formula>
    </cfRule>
    <cfRule type="expression" dxfId="5376" priority="6256">
      <formula>AND(DU27&lt;&gt;"",DT27="")</formula>
    </cfRule>
    <cfRule type="expression" dxfId="5375" priority="6257">
      <formula>AND(DT27&lt;&gt;"自立",DU27="")</formula>
    </cfRule>
    <cfRule type="expression" dxfId="5374" priority="6258">
      <formula>AND(DT27="自立",DU27&lt;&gt;"")</formula>
    </cfRule>
  </conditionalFormatting>
  <conditionalFormatting sqref="DW27">
    <cfRule type="expression" dxfId="5373" priority="6158">
      <formula>FM27&lt;&gt;""</formula>
    </cfRule>
    <cfRule type="expression" dxfId="5372" priority="6253">
      <formula>AND(DW27&lt;&gt;"",DV27="")</formula>
    </cfRule>
    <cfRule type="expression" dxfId="5371" priority="6254">
      <formula>AND(DV27="自立",DW27&lt;&gt;"")</formula>
    </cfRule>
    <cfRule type="expression" dxfId="5370" priority="6255">
      <formula>AND(DV27&lt;&gt;"自立",DW27="")</formula>
    </cfRule>
  </conditionalFormatting>
  <conditionalFormatting sqref="I27:J27">
    <cfRule type="expression" dxfId="5369" priority="6252">
      <formula>I27=""</formula>
    </cfRule>
  </conditionalFormatting>
  <conditionalFormatting sqref="P27">
    <cfRule type="expression" dxfId="5368" priority="6246">
      <formula>FM27&lt;&gt;""</formula>
    </cfRule>
    <cfRule type="expression" dxfId="5367" priority="6251">
      <formula>P27=""</formula>
    </cfRule>
  </conditionalFormatting>
  <conditionalFormatting sqref="FN27">
    <cfRule type="expression" dxfId="5366" priority="6129">
      <formula>AND(FN27="",AND(Q27:FJ27=""))</formula>
    </cfRule>
    <cfRule type="expression" dxfId="5365" priority="6130">
      <formula>AND(FN27&lt;&gt;"",OR(Q27:FJ27&lt;&gt;""))</formula>
    </cfRule>
  </conditionalFormatting>
  <conditionalFormatting sqref="FM27">
    <cfRule type="expression" dxfId="5364" priority="6131">
      <formula>AND(FM27="",AND(Q27:FJ27=""))</formula>
    </cfRule>
    <cfRule type="expression" dxfId="5363" priority="6133">
      <formula>AND(FM27&lt;&gt;"",OR(Q27:FJ27&lt;&gt;""))</formula>
    </cfRule>
  </conditionalFormatting>
  <conditionalFormatting sqref="FL27">
    <cfRule type="expression" dxfId="5362" priority="6132">
      <formula>FL27=""</formula>
    </cfRule>
  </conditionalFormatting>
  <conditionalFormatting sqref="C28">
    <cfRule type="expression" dxfId="5361" priority="6128">
      <formula>C28=""</formula>
    </cfRule>
  </conditionalFormatting>
  <conditionalFormatting sqref="D28">
    <cfRule type="expression" dxfId="5360" priority="6127">
      <formula>D28=""</formula>
    </cfRule>
  </conditionalFormatting>
  <conditionalFormatting sqref="E28">
    <cfRule type="expression" dxfId="5359" priority="6126">
      <formula>E28=""</formula>
    </cfRule>
  </conditionalFormatting>
  <conditionalFormatting sqref="G28">
    <cfRule type="expression" dxfId="5358" priority="6125">
      <formula>G28=""</formula>
    </cfRule>
  </conditionalFormatting>
  <conditionalFormatting sqref="K28">
    <cfRule type="expression" dxfId="5357" priority="5866">
      <formula>FM28&lt;&gt;""</formula>
    </cfRule>
    <cfRule type="expression" dxfId="5356" priority="6124">
      <formula>AND(K28="",L28="")</formula>
    </cfRule>
  </conditionalFormatting>
  <conditionalFormatting sqref="L28">
    <cfRule type="expression" dxfId="5355" priority="5865">
      <formula>FM28&lt;&gt;""</formula>
    </cfRule>
    <cfRule type="expression" dxfId="5354" priority="6123">
      <formula>AND(K28="",L28="")</formula>
    </cfRule>
  </conditionalFormatting>
  <conditionalFormatting sqref="O28">
    <cfRule type="expression" dxfId="5353" priority="5864">
      <formula>FM28&lt;&gt;""</formula>
    </cfRule>
    <cfRule type="expression" dxfId="5352" priority="6122">
      <formula>O28=""</formula>
    </cfRule>
  </conditionalFormatting>
  <conditionalFormatting sqref="Q28">
    <cfRule type="expression" dxfId="5351" priority="5862">
      <formula>FM28&lt;&gt;""</formula>
    </cfRule>
    <cfRule type="expression" dxfId="5350" priority="6120">
      <formula>AND(Q28&lt;&gt;"",OR(R28:AD28&lt;&gt;""))</formula>
    </cfRule>
    <cfRule type="expression" dxfId="5349" priority="6121">
      <formula>AND(Q28="",AND(R28:AD28=""))</formula>
    </cfRule>
  </conditionalFormatting>
  <conditionalFormatting sqref="R28">
    <cfRule type="expression" dxfId="5348" priority="5861">
      <formula>FM28&lt;&gt;""</formula>
    </cfRule>
    <cfRule type="expression" dxfId="5347" priority="6118">
      <formula>AND(Q28&lt;&gt;"",OR(R28:AD28&lt;&gt;""))</formula>
    </cfRule>
    <cfRule type="expression" dxfId="5346" priority="6119">
      <formula>AND(Q28="",AND(R28:AD28=""))</formula>
    </cfRule>
  </conditionalFormatting>
  <conditionalFormatting sqref="S28">
    <cfRule type="expression" dxfId="5345" priority="5860">
      <formula>FM28&lt;&gt;""</formula>
    </cfRule>
    <cfRule type="expression" dxfId="5344" priority="6116">
      <formula>AND(Q28&lt;&gt;"",OR(R28:AD28&lt;&gt;""))</formula>
    </cfRule>
    <cfRule type="expression" dxfId="5343" priority="6117">
      <formula>AND(Q28="",AND(R28:AD28=""))</formula>
    </cfRule>
  </conditionalFormatting>
  <conditionalFormatting sqref="T28">
    <cfRule type="expression" dxfId="5342" priority="5859">
      <formula>FM28&lt;&gt;""</formula>
    </cfRule>
    <cfRule type="expression" dxfId="5341" priority="6104">
      <formula>AND(Q28&lt;&gt;"",OR(R28:AD28&lt;&gt;""))</formula>
    </cfRule>
    <cfRule type="expression" dxfId="5340" priority="6115">
      <formula>AND(Q28="",AND(R28:AD28=""))</formula>
    </cfRule>
  </conditionalFormatting>
  <conditionalFormatting sqref="U28">
    <cfRule type="expression" dxfId="5339" priority="5858">
      <formula>FM28&lt;&gt;""</formula>
    </cfRule>
    <cfRule type="expression" dxfId="5338" priority="6103">
      <formula>AND(Q28&lt;&gt;"",OR(R28:AD28&lt;&gt;""))</formula>
    </cfRule>
    <cfRule type="expression" dxfId="5337" priority="6114">
      <formula>AND(Q28="",AND(R28:AD28=""))</formula>
    </cfRule>
  </conditionalFormatting>
  <conditionalFormatting sqref="V28">
    <cfRule type="expression" dxfId="5336" priority="5857">
      <formula>FM28&lt;&gt;""</formula>
    </cfRule>
    <cfRule type="expression" dxfId="5335" priority="6102">
      <formula>AND(Q28&lt;&gt;"",OR(R28:AD28&lt;&gt;""))</formula>
    </cfRule>
    <cfRule type="expression" dxfId="5334" priority="6113">
      <formula>AND(Q28="",AND(R28:AD28=""))</formula>
    </cfRule>
  </conditionalFormatting>
  <conditionalFormatting sqref="W28">
    <cfRule type="expression" dxfId="5333" priority="5856">
      <formula>FM28&lt;&gt;""</formula>
    </cfRule>
    <cfRule type="expression" dxfId="5332" priority="6101">
      <formula>AND(Q28&lt;&gt;"",OR(R28:AD28&lt;&gt;""))</formula>
    </cfRule>
    <cfRule type="expression" dxfId="5331" priority="6112">
      <formula>AND(Q28="",AND(R28:AD28=""))</formula>
    </cfRule>
  </conditionalFormatting>
  <conditionalFormatting sqref="X28">
    <cfRule type="expression" dxfId="5330" priority="5855">
      <formula>FM28&lt;&gt;""</formula>
    </cfRule>
    <cfRule type="expression" dxfId="5329" priority="6100">
      <formula>AND(Q28&lt;&gt;"",OR(R28:AD28&lt;&gt;""))</formula>
    </cfRule>
    <cfRule type="expression" dxfId="5328" priority="6111">
      <formula>AND(Q28="",AND(R28:AD28=""))</formula>
    </cfRule>
  </conditionalFormatting>
  <conditionalFormatting sqref="Y28">
    <cfRule type="expression" dxfId="5327" priority="5854">
      <formula>FM28&lt;&gt;""</formula>
    </cfRule>
    <cfRule type="expression" dxfId="5326" priority="6099">
      <formula>AND(Q28&lt;&gt;"",OR(R28:AD28&lt;&gt;""))</formula>
    </cfRule>
    <cfRule type="expression" dxfId="5325" priority="6110">
      <formula>AND(Q28="",AND(R28:AD28=""))</formula>
    </cfRule>
  </conditionalFormatting>
  <conditionalFormatting sqref="Z28">
    <cfRule type="expression" dxfId="5324" priority="5853">
      <formula>FM28&lt;&gt;""</formula>
    </cfRule>
    <cfRule type="expression" dxfId="5323" priority="6098">
      <formula>AND(Q28&lt;&gt;"",OR(R28:AD28&lt;&gt;""))</formula>
    </cfRule>
    <cfRule type="expression" dxfId="5322" priority="6109">
      <formula>AND(Q28="",AND(R28:AD28=""))</formula>
    </cfRule>
  </conditionalFormatting>
  <conditionalFormatting sqref="AA28">
    <cfRule type="expression" dxfId="5321" priority="5852">
      <formula>FM28&lt;&gt;""</formula>
    </cfRule>
    <cfRule type="expression" dxfId="5320" priority="6097">
      <formula>AND(Q28&lt;&gt;"",OR(R28:AD28&lt;&gt;""))</formula>
    </cfRule>
    <cfRule type="expression" dxfId="5319" priority="6108">
      <formula>AND(Q28="",AND(R28:AD28=""))</formula>
    </cfRule>
  </conditionalFormatting>
  <conditionalFormatting sqref="AB28">
    <cfRule type="expression" dxfId="5318" priority="5851">
      <formula>FM28&lt;&gt;""</formula>
    </cfRule>
    <cfRule type="expression" dxfId="5317" priority="6096">
      <formula>AND(Q28&lt;&gt;"",OR(R28:AD28&lt;&gt;""))</formula>
    </cfRule>
    <cfRule type="expression" dxfId="5316" priority="6107">
      <formula>AND(Q28="",AND(R28:AD28=""))</formula>
    </cfRule>
  </conditionalFormatting>
  <conditionalFormatting sqref="AC28">
    <cfRule type="expression" dxfId="5315" priority="5850">
      <formula>FM28&lt;&gt;""</formula>
    </cfRule>
    <cfRule type="expression" dxfId="5314" priority="6095">
      <formula>AND(Q28&lt;&gt;"",OR(R28:AD28&lt;&gt;""))</formula>
    </cfRule>
    <cfRule type="expression" dxfId="5313" priority="6106">
      <formula>AND(Q28="",AND(R28:AD28=""))</formula>
    </cfRule>
  </conditionalFormatting>
  <conditionalFormatting sqref="AD28">
    <cfRule type="expression" dxfId="5312" priority="5849">
      <formula>FM28&lt;&gt;""</formula>
    </cfRule>
    <cfRule type="expression" dxfId="5311" priority="6094">
      <formula>AND(Q28&lt;&gt;"",OR(R28:AD28&lt;&gt;""))</formula>
    </cfRule>
    <cfRule type="expression" dxfId="5310" priority="6105">
      <formula>AND(Q28="",AND(R28:AD28=""))</formula>
    </cfRule>
  </conditionalFormatting>
  <conditionalFormatting sqref="AE28">
    <cfRule type="expression" dxfId="5309" priority="5848">
      <formula>FM28&lt;&gt;""</formula>
    </cfRule>
    <cfRule type="expression" dxfId="5308" priority="6091">
      <formula>AND(AE28="無",OR(AF28:AI28&lt;&gt;""))</formula>
    </cfRule>
    <cfRule type="expression" dxfId="5307" priority="6092">
      <formula>AND(AE28="有",AND(AF28:AI28=""))</formula>
    </cfRule>
    <cfRule type="expression" dxfId="5306" priority="6093">
      <formula>AE28=""</formula>
    </cfRule>
  </conditionalFormatting>
  <conditionalFormatting sqref="AF28">
    <cfRule type="expression" dxfId="5305" priority="6086">
      <formula>AND(AE28="無",OR(AF28:AI28&lt;&gt;""))</formula>
    </cfRule>
    <cfRule type="expression" dxfId="5304" priority="6090">
      <formula>AND(AE28="有",AND(AF28:AI28=""))</formula>
    </cfRule>
  </conditionalFormatting>
  <conditionalFormatting sqref="AG28">
    <cfRule type="expression" dxfId="5303" priority="6085">
      <formula>AND(AE28="無",OR(AF28:AI28&lt;&gt;""))</formula>
    </cfRule>
    <cfRule type="expression" dxfId="5302" priority="6089">
      <formula>AND(AE28="有",AND(AF28:AI28=""))</formula>
    </cfRule>
  </conditionalFormatting>
  <conditionalFormatting sqref="AH28">
    <cfRule type="expression" dxfId="5301" priority="6084">
      <formula>AND(AE28="無",OR(AF28:AI28&lt;&gt;""))</formula>
    </cfRule>
    <cfRule type="expression" dxfId="5300" priority="6088">
      <formula>AND(AE28="有",AND(AF28:AI28=""))</formula>
    </cfRule>
  </conditionalFormatting>
  <conditionalFormatting sqref="AI28">
    <cfRule type="expression" dxfId="5299" priority="6083">
      <formula>AND(AE28="無",OR(AF28:AI28&lt;&gt;""))</formula>
    </cfRule>
    <cfRule type="expression" dxfId="5298" priority="6087">
      <formula>AND(AE28="有",AND(AF28:AI28=""))</formula>
    </cfRule>
  </conditionalFormatting>
  <conditionalFormatting sqref="AJ28">
    <cfRule type="expression" dxfId="5297" priority="5847">
      <formula>FM28&lt;&gt;""</formula>
    </cfRule>
    <cfRule type="expression" dxfId="5296" priority="6082">
      <formula>AJ28=""</formula>
    </cfRule>
  </conditionalFormatting>
  <conditionalFormatting sqref="AK28">
    <cfRule type="expression" dxfId="5295" priority="5846">
      <formula>FM28&lt;&gt;""</formula>
    </cfRule>
    <cfRule type="expression" dxfId="5294" priority="6081">
      <formula>AK28=""</formula>
    </cfRule>
  </conditionalFormatting>
  <conditionalFormatting sqref="AL28">
    <cfRule type="expression" dxfId="5293" priority="5845">
      <formula>FM28&lt;&gt;""</formula>
    </cfRule>
    <cfRule type="expression" dxfId="5292" priority="6080">
      <formula>AL28=""</formula>
    </cfRule>
  </conditionalFormatting>
  <conditionalFormatting sqref="AM28">
    <cfRule type="expression" dxfId="5291" priority="5844">
      <formula>FM28&lt;&gt;""</formula>
    </cfRule>
    <cfRule type="expression" dxfId="5290" priority="6079">
      <formula>AM28=""</formula>
    </cfRule>
  </conditionalFormatting>
  <conditionalFormatting sqref="AN28">
    <cfRule type="expression" dxfId="5289" priority="5843">
      <formula>FM28&lt;&gt;""</formula>
    </cfRule>
    <cfRule type="expression" dxfId="5288" priority="6074">
      <formula>AND(AN28="なし",AO28&lt;&gt;"")</formula>
    </cfRule>
    <cfRule type="expression" dxfId="5287" priority="6075">
      <formula>AND(AN28="あり",AO28="")</formula>
    </cfRule>
    <cfRule type="expression" dxfId="5286" priority="6078">
      <formula>AN28=""</formula>
    </cfRule>
  </conditionalFormatting>
  <conditionalFormatting sqref="AO28">
    <cfRule type="expression" dxfId="5285" priority="6076">
      <formula>AND(AN28="なし",AO28&lt;&gt;"")</formula>
    </cfRule>
    <cfRule type="expression" dxfId="5284" priority="6077">
      <formula>AND(AN28="あり",AO28="")</formula>
    </cfRule>
  </conditionalFormatting>
  <conditionalFormatting sqref="AP28">
    <cfRule type="expression" dxfId="5283" priority="5842">
      <formula>FM28&lt;&gt;""</formula>
    </cfRule>
    <cfRule type="expression" dxfId="5282" priority="6072">
      <formula>AND(AP28&lt;&gt;"",OR(AQ28:BD28&lt;&gt;""))</formula>
    </cfRule>
    <cfRule type="expression" dxfId="5281" priority="6073">
      <formula>AND(AP28="",AND(AQ28:BD28=""))</formula>
    </cfRule>
  </conditionalFormatting>
  <conditionalFormatting sqref="AQ28">
    <cfRule type="expression" dxfId="5280" priority="5841">
      <formula>FM28&lt;&gt;""</formula>
    </cfRule>
    <cfRule type="expression" dxfId="5279" priority="6070">
      <formula>AND(AP28&lt;&gt;"",OR(AQ28:BD28&lt;&gt;""))</formula>
    </cfRule>
    <cfRule type="expression" dxfId="5278" priority="6071">
      <formula>AND(AP28="",AND(AQ28:BD28=""))</formula>
    </cfRule>
  </conditionalFormatting>
  <conditionalFormatting sqref="AR28">
    <cfRule type="expression" dxfId="5277" priority="5840">
      <formula>FM28&lt;&gt;""</formula>
    </cfRule>
    <cfRule type="expression" dxfId="5276" priority="6068">
      <formula>AND(AP28&lt;&gt;"",OR(AQ28:BD28&lt;&gt;""))</formula>
    </cfRule>
    <cfRule type="expression" dxfId="5275" priority="6069">
      <formula>AND(AP28="",AND(AQ28:BD28=""))</formula>
    </cfRule>
  </conditionalFormatting>
  <conditionalFormatting sqref="AS28">
    <cfRule type="expression" dxfId="5274" priority="5839">
      <formula>FM28&lt;&gt;""</formula>
    </cfRule>
    <cfRule type="expression" dxfId="5273" priority="6066">
      <formula>AND(AP28&lt;&gt;"",OR(AQ28:BD28&lt;&gt;""))</formula>
    </cfRule>
    <cfRule type="expression" dxfId="5272" priority="6067">
      <formula>AND(AP28="",AND(AQ28:BD28=""))</formula>
    </cfRule>
  </conditionalFormatting>
  <conditionalFormatting sqref="AT28">
    <cfRule type="expression" dxfId="5271" priority="5838">
      <formula>FM28&lt;&gt;""</formula>
    </cfRule>
    <cfRule type="expression" dxfId="5270" priority="6064">
      <formula>AND(AP28&lt;&gt;"",OR(AQ28:BD28&lt;&gt;""))</formula>
    </cfRule>
    <cfRule type="expression" dxfId="5269" priority="6065">
      <formula>AND(AP28="",AND(AQ28:BD28=""))</formula>
    </cfRule>
  </conditionalFormatting>
  <conditionalFormatting sqref="AU28">
    <cfRule type="expression" dxfId="5268" priority="5837">
      <formula>FM28&lt;&gt;""</formula>
    </cfRule>
    <cfRule type="expression" dxfId="5267" priority="6062">
      <formula>AND(AP28&lt;&gt;"",OR(AQ28:BD28&lt;&gt;""))</formula>
    </cfRule>
    <cfRule type="expression" dxfId="5266" priority="6063">
      <formula>AND(AP28="",AND(AQ28:BD28=""))</formula>
    </cfRule>
  </conditionalFormatting>
  <conditionalFormatting sqref="AV28">
    <cfRule type="expression" dxfId="5265" priority="5836">
      <formula>FM28&lt;&gt;""</formula>
    </cfRule>
    <cfRule type="expression" dxfId="5264" priority="6060">
      <formula>AND(AP28&lt;&gt;"",OR(AQ28:BD28&lt;&gt;""))</formula>
    </cfRule>
    <cfRule type="expression" dxfId="5263" priority="6061">
      <formula>AND(AP28="",AND(AQ28:BD28=""))</formula>
    </cfRule>
  </conditionalFormatting>
  <conditionalFormatting sqref="AW28">
    <cfRule type="expression" dxfId="5262" priority="5835">
      <formula>FM28&lt;&gt;""</formula>
    </cfRule>
    <cfRule type="expression" dxfId="5261" priority="6058">
      <formula>AND(AP28&lt;&gt;"",OR(AQ28:BD28&lt;&gt;""))</formula>
    </cfRule>
    <cfRule type="expression" dxfId="5260" priority="6059">
      <formula>AND(AP28="",AND(AQ28:BD28=""))</formula>
    </cfRule>
  </conditionalFormatting>
  <conditionalFormatting sqref="AX28">
    <cfRule type="expression" dxfId="5259" priority="5834">
      <formula>FM28&lt;&gt;""</formula>
    </cfRule>
    <cfRule type="expression" dxfId="5258" priority="6056">
      <formula>AND(AP28&lt;&gt;"",OR(AQ28:BD28&lt;&gt;""))</formula>
    </cfRule>
    <cfRule type="expression" dxfId="5257" priority="6057">
      <formula>AND(AP28="",AND(AQ28:BD28=""))</formula>
    </cfRule>
  </conditionalFormatting>
  <conditionalFormatting sqref="AY28">
    <cfRule type="expression" dxfId="5256" priority="5833">
      <formula>FM28&lt;&gt;""</formula>
    </cfRule>
    <cfRule type="expression" dxfId="5255" priority="6054">
      <formula>AND(AP28&lt;&gt;"",OR(AQ28:BD28&lt;&gt;""))</formula>
    </cfRule>
    <cfRule type="expression" dxfId="5254" priority="6055">
      <formula>AND(AP28="",AND(AQ28:BD28=""))</formula>
    </cfRule>
  </conditionalFormatting>
  <conditionalFormatting sqref="AZ28">
    <cfRule type="expression" dxfId="5253" priority="5832">
      <formula>FM28&lt;&gt;""</formula>
    </cfRule>
    <cfRule type="expression" dxfId="5252" priority="6052">
      <formula>AND(AP28&lt;&gt;"",OR(AQ28:BD28&lt;&gt;""))</formula>
    </cfRule>
    <cfRule type="expression" dxfId="5251" priority="6053">
      <formula>AND(AP28="",AND(AQ28:BD28=""))</formula>
    </cfRule>
  </conditionalFormatting>
  <conditionalFormatting sqref="BA28">
    <cfRule type="expression" dxfId="5250" priority="5831">
      <formula>FM28&lt;&gt;""</formula>
    </cfRule>
    <cfRule type="expression" dxfId="5249" priority="6050">
      <formula>AND(AP28&lt;&gt;"",OR(AQ28:BD28&lt;&gt;""))</formula>
    </cfRule>
    <cfRule type="expression" dxfId="5248" priority="6051">
      <formula>AND(AP28="",AND(AQ28:BD28=""))</formula>
    </cfRule>
  </conditionalFormatting>
  <conditionalFormatting sqref="BB28">
    <cfRule type="expression" dxfId="5247" priority="5830">
      <formula>FM28&lt;&gt;""</formula>
    </cfRule>
    <cfRule type="expression" dxfId="5246" priority="6048">
      <formula>AND(AP28&lt;&gt;"",OR(AQ28:BD28&lt;&gt;""))</formula>
    </cfRule>
    <cfRule type="expression" dxfId="5245" priority="6049">
      <formula>AND(AP28="",AND(AQ28:BD28=""))</formula>
    </cfRule>
  </conditionalFormatting>
  <conditionalFormatting sqref="BC28">
    <cfRule type="expression" dxfId="5244" priority="5829">
      <formula>FM28&lt;&gt;""</formula>
    </cfRule>
    <cfRule type="expression" dxfId="5243" priority="6046">
      <formula>AND(AP28&lt;&gt;"",OR(AQ28:BD28&lt;&gt;""))</formula>
    </cfRule>
    <cfRule type="expression" dxfId="5242" priority="6047">
      <formula>AND(AP28="",AND(AQ28:BD28=""))</formula>
    </cfRule>
  </conditionalFormatting>
  <conditionalFormatting sqref="BD28">
    <cfRule type="expression" dxfId="5241" priority="5828">
      <formula>FM28&lt;&gt;""</formula>
    </cfRule>
    <cfRule type="expression" dxfId="5240" priority="6044">
      <formula>AND(AP28&lt;&gt;"",OR(AQ28:BD28&lt;&gt;""))</formula>
    </cfRule>
    <cfRule type="expression" dxfId="5239" priority="6045">
      <formula>AND(AP28="",AND(AQ28:BD28=""))</formula>
    </cfRule>
  </conditionalFormatting>
  <conditionalFormatting sqref="BG28">
    <cfRule type="expression" dxfId="5238" priority="5885">
      <formula>AND(BE28="独居",BG28&gt;=1)</formula>
    </cfRule>
    <cfRule type="expression" dxfId="5237" priority="6042">
      <formula>AND(BE28="同居",AND(BN28="",BG28&lt;&gt;COUNTA(BI28:BM28)))</formula>
    </cfRule>
    <cfRule type="expression" dxfId="5236" priority="6043">
      <formula>AND(BE28="同居",OR(BG28="",BG28=0))</formula>
    </cfRule>
  </conditionalFormatting>
  <conditionalFormatting sqref="BH28">
    <cfRule type="expression" dxfId="5235" priority="6040">
      <formula>AND(BE28="独居",BH28&gt;=1)</formula>
    </cfRule>
    <cfRule type="expression" dxfId="5234" priority="6041">
      <formula>AND(BE28="同居",OR(BH28="",BH28&gt;BG28))</formula>
    </cfRule>
  </conditionalFormatting>
  <conditionalFormatting sqref="BI28">
    <cfRule type="expression" dxfId="5233" priority="6033">
      <formula>AND(BE28="独居",OR(BI28:BN28&lt;&gt;""))</formula>
    </cfRule>
    <cfRule type="expression" dxfId="5232" priority="6039">
      <formula>AND(BE28="同居",AND(BN28="",BG28&lt;&gt;COUNTA(BI28:BM28)))</formula>
    </cfRule>
  </conditionalFormatting>
  <conditionalFormatting sqref="BJ28">
    <cfRule type="expression" dxfId="5231" priority="6032">
      <formula>AND(BE28="独居",OR(BI28:BN28&lt;&gt;""))</formula>
    </cfRule>
    <cfRule type="expression" dxfId="5230" priority="6038">
      <formula>AND(BE28="同居",AND(BN28="",BG28&lt;&gt;COUNTA(BI28:BM28)))</formula>
    </cfRule>
  </conditionalFormatting>
  <conditionalFormatting sqref="BK28">
    <cfRule type="expression" dxfId="5229" priority="6031">
      <formula>AND(BE28="独居",OR(BI28:BN28&lt;&gt;""))</formula>
    </cfRule>
    <cfRule type="expression" dxfId="5228" priority="6037">
      <formula>AND(BE28="同居",AND(BN28="",BG28&lt;&gt;COUNTA(BI28:BM28)))</formula>
    </cfRule>
  </conditionalFormatting>
  <conditionalFormatting sqref="BL28">
    <cfRule type="expression" dxfId="5227" priority="6030">
      <formula>AND(BE28="独居",OR(BI28:BN28&lt;&gt;""))</formula>
    </cfRule>
    <cfRule type="expression" dxfId="5226" priority="6036">
      <formula>AND(BE28="同居",AND(BN28="",BG28&lt;&gt;COUNTA(BI28:BM28)))</formula>
    </cfRule>
  </conditionalFormatting>
  <conditionalFormatting sqref="BM28">
    <cfRule type="expression" dxfId="5225" priority="6029">
      <formula>AND(BE28="独居",OR(BI28:BN28&lt;&gt;""))</formula>
    </cfRule>
    <cfRule type="expression" dxfId="5224" priority="6035">
      <formula>AND(BE28="同居",AND(BN28="",BG28&lt;&gt;COUNTA(BI28:BM28)))</formula>
    </cfRule>
  </conditionalFormatting>
  <conditionalFormatting sqref="BN28">
    <cfRule type="expression" dxfId="5223" priority="6028">
      <formula>AND(BE28="独居",OR(BI28:BN28&lt;&gt;""))</formula>
    </cfRule>
    <cfRule type="expression" dxfId="5222" priority="6034">
      <formula>AND(BE28="同居",AND(BN28="",BG28&lt;&gt;COUNTA(BI28:BM28)))</formula>
    </cfRule>
  </conditionalFormatting>
  <conditionalFormatting sqref="CG28">
    <cfRule type="expression" dxfId="5221" priority="5815">
      <formula>FM28&lt;&gt;""</formula>
    </cfRule>
    <cfRule type="expression" dxfId="5220" priority="6027">
      <formula>CG28=""</formula>
    </cfRule>
  </conditionalFormatting>
  <conditionalFormatting sqref="CH28">
    <cfRule type="expression" dxfId="5219" priority="5814">
      <formula>FM28&lt;&gt;""</formula>
    </cfRule>
    <cfRule type="expression" dxfId="5218" priority="6026">
      <formula>CH28=""</formula>
    </cfRule>
  </conditionalFormatting>
  <conditionalFormatting sqref="CI28">
    <cfRule type="expression" dxfId="5217" priority="5813">
      <formula>FM28&lt;&gt;""</formula>
    </cfRule>
    <cfRule type="expression" dxfId="5216" priority="6025">
      <formula>CI28=""</formula>
    </cfRule>
  </conditionalFormatting>
  <conditionalFormatting sqref="CJ28">
    <cfRule type="expression" dxfId="5215" priority="5812">
      <formula>FM28&lt;&gt;""</formula>
    </cfRule>
    <cfRule type="expression" dxfId="5214" priority="6024">
      <formula>CJ28=""</formula>
    </cfRule>
  </conditionalFormatting>
  <conditionalFormatting sqref="CK28">
    <cfRule type="expression" dxfId="5213" priority="5811">
      <formula>FM28&lt;&gt;""</formula>
    </cfRule>
    <cfRule type="expression" dxfId="5212" priority="6023">
      <formula>CK28=""</formula>
    </cfRule>
  </conditionalFormatting>
  <conditionalFormatting sqref="CL28">
    <cfRule type="expression" dxfId="5211" priority="5810">
      <formula>FM28&lt;&gt;""</formula>
    </cfRule>
    <cfRule type="expression" dxfId="5210" priority="6022">
      <formula>CL28=""</formula>
    </cfRule>
  </conditionalFormatting>
  <conditionalFormatting sqref="CM28">
    <cfRule type="expression" dxfId="5209" priority="5809">
      <formula>FM28&lt;&gt;""</formula>
    </cfRule>
    <cfRule type="expression" dxfId="5208" priority="6021">
      <formula>CM28=""</formula>
    </cfRule>
  </conditionalFormatting>
  <conditionalFormatting sqref="CN28">
    <cfRule type="expression" dxfId="5207" priority="5808">
      <formula>FM28&lt;&gt;""</formula>
    </cfRule>
    <cfRule type="expression" dxfId="5206" priority="6020">
      <formula>CN28=""</formula>
    </cfRule>
  </conditionalFormatting>
  <conditionalFormatting sqref="CO28">
    <cfRule type="expression" dxfId="5205" priority="5884">
      <formula>AND(CN28=0,CO28&lt;&gt;"")</formula>
    </cfRule>
    <cfRule type="expression" dxfId="5204" priority="6019">
      <formula>AND(CN28&gt;0,CO28="")</formula>
    </cfRule>
  </conditionalFormatting>
  <conditionalFormatting sqref="CP28">
    <cfRule type="expression" dxfId="5203" priority="5807">
      <formula>FM28&lt;&gt;""</formula>
    </cfRule>
    <cfRule type="expression" dxfId="5202" priority="6017">
      <formula>AND(CP28&lt;&gt;"",OR(CQ28:CT28&lt;&gt;""))</formula>
    </cfRule>
    <cfRule type="expression" dxfId="5201" priority="6018">
      <formula>AND(CP28="",AND(CQ28:CT28=""))</formula>
    </cfRule>
  </conditionalFormatting>
  <conditionalFormatting sqref="CQ28">
    <cfRule type="expression" dxfId="5200" priority="5806">
      <formula>FM28&lt;&gt;""</formula>
    </cfRule>
    <cfRule type="expression" dxfId="5199" priority="6015">
      <formula>AND(CP28&lt;&gt;"",OR(CQ28:CT28&lt;&gt;""))</formula>
    </cfRule>
    <cfRule type="expression" dxfId="5198" priority="6016">
      <formula>AND(CP28="",AND(CQ28:CT28=""))</formula>
    </cfRule>
  </conditionalFormatting>
  <conditionalFormatting sqref="CR28">
    <cfRule type="expression" dxfId="5197" priority="5805">
      <formula>FM28&lt;&gt;""</formula>
    </cfRule>
    <cfRule type="expression" dxfId="5196" priority="6013">
      <formula>AND(CP28&lt;&gt;"",OR(CQ28:CT28&lt;&gt;""))</formula>
    </cfRule>
    <cfRule type="expression" dxfId="5195" priority="6014">
      <formula>AND(CP28="",AND(CQ28:CT28=""))</formula>
    </cfRule>
  </conditionalFormatting>
  <conditionalFormatting sqref="CS28">
    <cfRule type="expression" dxfId="5194" priority="5804">
      <formula>FM28&lt;&gt;""</formula>
    </cfRule>
    <cfRule type="expression" dxfId="5193" priority="6011">
      <formula>AND(CP28&lt;&gt;"",OR(CQ28:CT28&lt;&gt;""))</formula>
    </cfRule>
    <cfRule type="expression" dxfId="5192" priority="6012">
      <formula>AND(CP28="",AND(CQ28:CT28=""))</formula>
    </cfRule>
  </conditionalFormatting>
  <conditionalFormatting sqref="CT28">
    <cfRule type="expression" dxfId="5191" priority="5803">
      <formula>FM28&lt;&gt;""</formula>
    </cfRule>
    <cfRule type="expression" dxfId="5190" priority="6009">
      <formula>AND(CP28&lt;&gt;"",OR(CQ28:CT28&lt;&gt;""))</formula>
    </cfRule>
    <cfRule type="expression" dxfId="5189" priority="6010">
      <formula>AND(CP28="",AND(CQ28:CT28=""))</formula>
    </cfRule>
  </conditionalFormatting>
  <conditionalFormatting sqref="CU28">
    <cfRule type="expression" dxfId="5188" priority="5802">
      <formula>FM28&lt;&gt;""</formula>
    </cfRule>
    <cfRule type="expression" dxfId="5187" priority="6008">
      <formula>CU28=""</formula>
    </cfRule>
  </conditionalFormatting>
  <conditionalFormatting sqref="CV28">
    <cfRule type="expression" dxfId="5186" priority="5801">
      <formula>FM28&lt;&gt;""</formula>
    </cfRule>
    <cfRule type="expression" dxfId="5185" priority="6007">
      <formula>CV28=""</formula>
    </cfRule>
  </conditionalFormatting>
  <conditionalFormatting sqref="CW28">
    <cfRule type="expression" dxfId="5184" priority="5800">
      <formula>FM28&lt;&gt;""</formula>
    </cfRule>
    <cfRule type="expression" dxfId="5183" priority="6005">
      <formula>AND(CW28&lt;&gt;"",OR(CX28:DI28&lt;&gt;""))</formula>
    </cfRule>
    <cfRule type="expression" dxfId="5182" priority="6006">
      <formula>AND(CW28="",AND(CX28:DI28=""))</formula>
    </cfRule>
  </conditionalFormatting>
  <conditionalFormatting sqref="CX28">
    <cfRule type="expression" dxfId="5181" priority="5799">
      <formula>FM28&lt;&gt;""</formula>
    </cfRule>
    <cfRule type="expression" dxfId="5180" priority="5979">
      <formula>AND(CY28&lt;&gt;"",CX28="")</formula>
    </cfRule>
    <cfRule type="expression" dxfId="5179" priority="6003">
      <formula>AND(CW28&lt;&gt;"",OR(CX28:DI28&lt;&gt;""))</formula>
    </cfRule>
    <cfRule type="expression" dxfId="5178" priority="6004">
      <formula>AND(CW28="",AND(CX28:DI28=""))</formula>
    </cfRule>
  </conditionalFormatting>
  <conditionalFormatting sqref="CY28">
    <cfRule type="expression" dxfId="5177" priority="5798">
      <formula>FM28&lt;&gt;""</formula>
    </cfRule>
    <cfRule type="expression" dxfId="5176" priority="5980">
      <formula>AND(CX28&lt;&gt;"",CY28="")</formula>
    </cfRule>
    <cfRule type="expression" dxfId="5175" priority="6001">
      <formula>AND(CW28&lt;&gt;"",OR(CX28:DI28&lt;&gt;""))</formula>
    </cfRule>
    <cfRule type="expression" dxfId="5174" priority="6002">
      <formula>AND(CW28="",AND(CX28:DI28=""))</formula>
    </cfRule>
  </conditionalFormatting>
  <conditionalFormatting sqref="CZ28">
    <cfRule type="expression" dxfId="5173" priority="5797">
      <formula>FM28&lt;&gt;""</formula>
    </cfRule>
    <cfRule type="expression" dxfId="5172" priority="5999">
      <formula>AND(CW28&lt;&gt;"",OR(CX28:DI28&lt;&gt;""))</formula>
    </cfRule>
    <cfRule type="expression" dxfId="5171" priority="6000">
      <formula>AND(CW28="",AND(CX28:DI28=""))</formula>
    </cfRule>
  </conditionalFormatting>
  <conditionalFormatting sqref="DA28">
    <cfRule type="expression" dxfId="5170" priority="5796">
      <formula>FM28&lt;&gt;""</formula>
    </cfRule>
    <cfRule type="expression" dxfId="5169" priority="5977">
      <formula>AND(DB28&lt;&gt;"",DA28="")</formula>
    </cfRule>
    <cfRule type="expression" dxfId="5168" priority="5997">
      <formula>AND(CW28&lt;&gt;"",OR(CX28:DI28&lt;&gt;""))</formula>
    </cfRule>
    <cfRule type="expression" dxfId="5167" priority="5998">
      <formula>AND(CW28="",AND(CX28:DI28=""))</formula>
    </cfRule>
  </conditionalFormatting>
  <conditionalFormatting sqref="DB28">
    <cfRule type="expression" dxfId="5166" priority="5795">
      <formula>FM28&lt;&gt;""</formula>
    </cfRule>
    <cfRule type="expression" dxfId="5165" priority="5978">
      <formula>AND(DA28&lt;&gt;"",DB28="")</formula>
    </cfRule>
    <cfRule type="expression" dxfId="5164" priority="5995">
      <formula>AND(CW28&lt;&gt;"",OR(CX28:DI28&lt;&gt;""))</formula>
    </cfRule>
    <cfRule type="expression" dxfId="5163" priority="5996">
      <formula>AND(CW28="",AND(CX28:DI28=""))</formula>
    </cfRule>
  </conditionalFormatting>
  <conditionalFormatting sqref="DC28">
    <cfRule type="expression" dxfId="5162" priority="5794">
      <formula>FM28&lt;&gt;""</formula>
    </cfRule>
    <cfRule type="expression" dxfId="5161" priority="5993">
      <formula>AND(CW28&lt;&gt;"",OR(CX28:DI28&lt;&gt;""))</formula>
    </cfRule>
    <cfRule type="expression" dxfId="5160" priority="5994">
      <formula>AND(CW28="",AND(CX28:DI28=""))</formula>
    </cfRule>
  </conditionalFormatting>
  <conditionalFormatting sqref="DD28">
    <cfRule type="expression" dxfId="5159" priority="5793">
      <formula>FM28&lt;&gt;""</formula>
    </cfRule>
    <cfRule type="expression" dxfId="5158" priority="5991">
      <formula>AND(CW28&lt;&gt;"",OR(CX28:DI28&lt;&gt;""))</formula>
    </cfRule>
    <cfRule type="expression" dxfId="5157" priority="5992">
      <formula>AND(CW28="",AND(CX28:DI28=""))</formula>
    </cfRule>
  </conditionalFormatting>
  <conditionalFormatting sqref="DE28">
    <cfRule type="expression" dxfId="5156" priority="5792">
      <formula>FM28&lt;&gt;""</formula>
    </cfRule>
    <cfRule type="expression" dxfId="5155" priority="5989">
      <formula>AND(CW28&lt;&gt;"",OR(CX28:DI28&lt;&gt;""))</formula>
    </cfRule>
    <cfRule type="expression" dxfId="5154" priority="5990">
      <formula>AND(CW28="",AND(CX28:DI28=""))</formula>
    </cfRule>
  </conditionalFormatting>
  <conditionalFormatting sqref="DF28">
    <cfRule type="expression" dxfId="5153" priority="5791">
      <formula>FM28&lt;&gt;""</formula>
    </cfRule>
    <cfRule type="expression" dxfId="5152" priority="5973">
      <formula>AND(DG28&lt;&gt;"",DF28="")</formula>
    </cfRule>
    <cfRule type="expression" dxfId="5151" priority="5987">
      <formula>AND(CW28&lt;&gt;"",OR(CX28:DI28&lt;&gt;""))</formula>
    </cfRule>
    <cfRule type="expression" dxfId="5150" priority="5988">
      <formula>AND(CW28="",AND(CX28:DI28=""))</formula>
    </cfRule>
  </conditionalFormatting>
  <conditionalFormatting sqref="DG28">
    <cfRule type="expression" dxfId="5149" priority="5790">
      <formula>FM28&lt;&gt;""</formula>
    </cfRule>
    <cfRule type="expression" dxfId="5148" priority="5974">
      <formula>AND(DF28&lt;&gt;"",DG28="")</formula>
    </cfRule>
    <cfRule type="expression" dxfId="5147" priority="5985">
      <formula>AND(CW28&lt;&gt;"",OR(CX28:DI28&lt;&gt;""))</formula>
    </cfRule>
    <cfRule type="expression" dxfId="5146" priority="5986">
      <formula>AND(CW28="",AND(CX28:DI28=""))</formula>
    </cfRule>
  </conditionalFormatting>
  <conditionalFormatting sqref="DH28">
    <cfRule type="expression" dxfId="5145" priority="5789">
      <formula>FM28&lt;&gt;""</formula>
    </cfRule>
    <cfRule type="expression" dxfId="5144" priority="5983">
      <formula>AND(CW28&lt;&gt;"",OR(CX28:DI28&lt;&gt;""))</formula>
    </cfRule>
    <cfRule type="expression" dxfId="5143" priority="5984">
      <formula>AND(CW28="",AND(CX28:DI28=""))</formula>
    </cfRule>
  </conditionalFormatting>
  <conditionalFormatting sqref="DI28">
    <cfRule type="expression" dxfId="5142" priority="5788">
      <formula>FM28&lt;&gt;""</formula>
    </cfRule>
    <cfRule type="expression" dxfId="5141" priority="5981">
      <formula>AND(CW28&lt;&gt;"",OR(CX28:DI28&lt;&gt;""))</formula>
    </cfRule>
    <cfRule type="expression" dxfId="5140" priority="5982">
      <formula>AND(CW28="",AND(CX28:DI28=""))</formula>
    </cfRule>
  </conditionalFormatting>
  <conditionalFormatting sqref="DJ28">
    <cfRule type="expression" dxfId="5139" priority="5787">
      <formula>FM28&lt;&gt;""</formula>
    </cfRule>
    <cfRule type="expression" dxfId="5138" priority="5976">
      <formula>DJ28=""</formula>
    </cfRule>
  </conditionalFormatting>
  <conditionalFormatting sqref="DK28">
    <cfRule type="expression" dxfId="5137" priority="5786">
      <formula>FM28&lt;&gt;""</formula>
    </cfRule>
    <cfRule type="expression" dxfId="5136" priority="5975">
      <formula>AND(DJ28&lt;&gt;"自立",DK28="")</formula>
    </cfRule>
  </conditionalFormatting>
  <conditionalFormatting sqref="DL28">
    <cfRule type="expression" dxfId="5135" priority="5785">
      <formula>FM28&lt;&gt;""</formula>
    </cfRule>
    <cfRule type="expression" dxfId="5134" priority="5972">
      <formula>DL28=""</formula>
    </cfRule>
  </conditionalFormatting>
  <conditionalFormatting sqref="DM28">
    <cfRule type="expression" dxfId="5133" priority="5970">
      <formula>AND(DL28&lt;&gt;"アレルギー食",DM28&lt;&gt;"")</formula>
    </cfRule>
    <cfRule type="expression" dxfId="5132" priority="5971">
      <formula>AND(DL28="アレルギー食",DM28="")</formula>
    </cfRule>
  </conditionalFormatting>
  <conditionalFormatting sqref="DN28">
    <cfRule type="expression" dxfId="5131" priority="5784">
      <formula>FM28&lt;&gt;""</formula>
    </cfRule>
    <cfRule type="expression" dxfId="5130" priority="5969">
      <formula>DN28=""</formula>
    </cfRule>
  </conditionalFormatting>
  <conditionalFormatting sqref="DO28">
    <cfRule type="expression" dxfId="5129" priority="5783">
      <formula>FM28&lt;&gt;""</formula>
    </cfRule>
    <cfRule type="expression" dxfId="5128" priority="5963">
      <formula>AND(DO28&lt;&gt;"",DN28="")</formula>
    </cfRule>
    <cfRule type="expression" dxfId="5127" priority="5967">
      <formula>AND(DN28&lt;&gt;"自立",DO28="")</formula>
    </cfRule>
    <cfRule type="expression" dxfId="5126" priority="5968">
      <formula>AND(DN28="自立",DO28&lt;&gt;"")</formula>
    </cfRule>
  </conditionalFormatting>
  <conditionalFormatting sqref="DP28">
    <cfRule type="expression" dxfId="5125" priority="5782">
      <formula>FM28&lt;&gt;""</formula>
    </cfRule>
    <cfRule type="expression" dxfId="5124" priority="5966">
      <formula>DP28=""</formula>
    </cfRule>
  </conditionalFormatting>
  <conditionalFormatting sqref="DQ28">
    <cfRule type="expression" dxfId="5123" priority="5781">
      <formula>FM28&lt;&gt;""</formula>
    </cfRule>
    <cfRule type="expression" dxfId="5122" priority="5962">
      <formula>AND(DQ28&lt;&gt;"",DP28="")</formula>
    </cfRule>
    <cfRule type="expression" dxfId="5121" priority="5964">
      <formula>AND(DP28&lt;&gt;"自立",DQ28="")</formula>
    </cfRule>
    <cfRule type="expression" dxfId="5120" priority="5965">
      <formula>AND(DP28="自立",DQ28&lt;&gt;"")</formula>
    </cfRule>
  </conditionalFormatting>
  <conditionalFormatting sqref="DR28">
    <cfRule type="expression" dxfId="5119" priority="5780">
      <formula>FM28&lt;&gt;""</formula>
    </cfRule>
    <cfRule type="expression" dxfId="5118" priority="5961">
      <formula>DR28=""</formula>
    </cfRule>
  </conditionalFormatting>
  <conditionalFormatting sqref="DS28">
    <cfRule type="expression" dxfId="5117" priority="5779">
      <formula>FM28&lt;&gt;""</formula>
    </cfRule>
    <cfRule type="expression" dxfId="5116" priority="5958">
      <formula>AND(DS28&lt;&gt;"",DR28="")</formula>
    </cfRule>
    <cfRule type="expression" dxfId="5115" priority="5959">
      <formula>AND(DR28&lt;&gt;"自立",DS28="")</formula>
    </cfRule>
    <cfRule type="expression" dxfId="5114" priority="5960">
      <formula>AND(DR28="自立",DS28&lt;&gt;"")</formula>
    </cfRule>
  </conditionalFormatting>
  <conditionalFormatting sqref="DT28">
    <cfRule type="expression" dxfId="5113" priority="5778">
      <formula>FM28&lt;&gt;""</formula>
    </cfRule>
    <cfRule type="expression" dxfId="5112" priority="5957">
      <formula>DT28=""</formula>
    </cfRule>
  </conditionalFormatting>
  <conditionalFormatting sqref="DV28">
    <cfRule type="expression" dxfId="5111" priority="5776">
      <formula>FM28&lt;&gt;""</formula>
    </cfRule>
    <cfRule type="expression" dxfId="5110" priority="5956">
      <formula>DV28=""</formula>
    </cfRule>
  </conditionalFormatting>
  <conditionalFormatting sqref="EA28">
    <cfRule type="expression" dxfId="5109" priority="5774">
      <formula>FM28&lt;&gt;""</formula>
    </cfRule>
    <cfRule type="expression" dxfId="5108" priority="5906">
      <formula>AND(EB28&lt;&gt;"",EA28&lt;&gt;"その他")</formula>
    </cfRule>
    <cfRule type="expression" dxfId="5107" priority="5955">
      <formula>EA28=""</formula>
    </cfRule>
  </conditionalFormatting>
  <conditionalFormatting sqref="EB28">
    <cfRule type="expression" dxfId="5106" priority="5953">
      <formula>AND(EA28&lt;&gt;"その他",EB28&lt;&gt;"")</formula>
    </cfRule>
    <cfRule type="expression" dxfId="5105" priority="5954">
      <formula>AND(EA28="その他",EB28="")</formula>
    </cfRule>
  </conditionalFormatting>
  <conditionalFormatting sqref="EC28">
    <cfRule type="expression" dxfId="5104" priority="5773">
      <formula>FM28&lt;&gt;""</formula>
    </cfRule>
    <cfRule type="expression" dxfId="5103" priority="5952">
      <formula>AND(EC28:EI28="")</formula>
    </cfRule>
  </conditionalFormatting>
  <conditionalFormatting sqref="ED28">
    <cfRule type="expression" dxfId="5102" priority="5772">
      <formula>FM28&lt;&gt;""</formula>
    </cfRule>
    <cfRule type="expression" dxfId="5101" priority="5951">
      <formula>AND(EC28:EI28="")</formula>
    </cfRule>
  </conditionalFormatting>
  <conditionalFormatting sqref="EE28">
    <cfRule type="expression" dxfId="5100" priority="5771">
      <formula>FM28&lt;&gt;""</formula>
    </cfRule>
    <cfRule type="expression" dxfId="5099" priority="5950">
      <formula>AND(EC28:EI28="")</formula>
    </cfRule>
  </conditionalFormatting>
  <conditionalFormatting sqref="EF28">
    <cfRule type="expression" dxfId="5098" priority="5770">
      <formula>FM28&lt;&gt;""</formula>
    </cfRule>
    <cfRule type="expression" dxfId="5097" priority="5949">
      <formula>AND(EC28:EI28="")</formula>
    </cfRule>
  </conditionalFormatting>
  <conditionalFormatting sqref="EG28">
    <cfRule type="expression" dxfId="5096" priority="5769">
      <formula>FM28&lt;&gt;""</formula>
    </cfRule>
    <cfRule type="expression" dxfId="5095" priority="5948">
      <formula>AND(EC28:EI28="")</formula>
    </cfRule>
  </conditionalFormatting>
  <conditionalFormatting sqref="EH28">
    <cfRule type="expression" dxfId="5094" priority="5768">
      <formula>FM28&lt;&gt;""</formula>
    </cfRule>
    <cfRule type="expression" dxfId="5093" priority="5947">
      <formula>AND(EC28:EI28="")</formula>
    </cfRule>
  </conditionalFormatting>
  <conditionalFormatting sqref="EI28">
    <cfRule type="expression" dxfId="5092" priority="5767">
      <formula>FM28&lt;&gt;""</formula>
    </cfRule>
    <cfRule type="expression" dxfId="5091" priority="5946">
      <formula>AND(EC28:EI28="")</formula>
    </cfRule>
  </conditionalFormatting>
  <conditionalFormatting sqref="EL28">
    <cfRule type="expression" dxfId="5090" priority="5766">
      <formula>FM28&lt;&gt;""</formula>
    </cfRule>
    <cfRule type="expression" dxfId="5089" priority="5944">
      <formula>AND(EK28&lt;&gt;"",EL28&lt;&gt;"")</formula>
    </cfRule>
    <cfRule type="expression" dxfId="5088" priority="5945">
      <formula>AND(EK28="",EL28="")</formula>
    </cfRule>
  </conditionalFormatting>
  <conditionalFormatting sqref="EM28">
    <cfRule type="expression" dxfId="5087" priority="5765">
      <formula>FM28&lt;&gt;""</formula>
    </cfRule>
    <cfRule type="expression" dxfId="5086" priority="5942">
      <formula>AND(EK28&lt;&gt;"",EM28&lt;&gt;"")</formula>
    </cfRule>
    <cfRule type="expression" dxfId="5085" priority="5943">
      <formula>AND(EK28="",EM28="")</formula>
    </cfRule>
  </conditionalFormatting>
  <conditionalFormatting sqref="EN28">
    <cfRule type="expression" dxfId="5084" priority="5764">
      <formula>FM28&lt;&gt;""</formula>
    </cfRule>
    <cfRule type="expression" dxfId="5083" priority="5940">
      <formula>AND(EK28&lt;&gt;"",EN28&lt;&gt;"")</formula>
    </cfRule>
    <cfRule type="expression" dxfId="5082" priority="5941">
      <formula>AND(EK28="",EN28="")</formula>
    </cfRule>
  </conditionalFormatting>
  <conditionalFormatting sqref="EP28">
    <cfRule type="expression" dxfId="5081" priority="5934">
      <formula>AND(EK28&lt;&gt;"",EP28&lt;&gt;"")</formula>
    </cfRule>
    <cfRule type="expression" dxfId="5080" priority="5938">
      <formula>AND(EP28&lt;&gt;"",EO28="")</formula>
    </cfRule>
    <cfRule type="expression" dxfId="5079" priority="5939">
      <formula>AND(EO28&lt;&gt;"",EP28="")</formula>
    </cfRule>
  </conditionalFormatting>
  <conditionalFormatting sqref="EQ28">
    <cfRule type="expression" dxfId="5078" priority="5933">
      <formula>AND(EK28&lt;&gt;"",EQ28&lt;&gt;"")</formula>
    </cfRule>
    <cfRule type="expression" dxfId="5077" priority="5936">
      <formula>AND(EQ28&lt;&gt;"",EO28="")</formula>
    </cfRule>
    <cfRule type="expression" dxfId="5076" priority="5937">
      <formula>AND(EO28&lt;&gt;"",EQ28="")</formula>
    </cfRule>
  </conditionalFormatting>
  <conditionalFormatting sqref="EO28">
    <cfRule type="expression" dxfId="5075" priority="5935">
      <formula>AND(EK28&lt;&gt;"",EO28&lt;&gt;"")</formula>
    </cfRule>
  </conditionalFormatting>
  <conditionalFormatting sqref="ES28">
    <cfRule type="expression" dxfId="5074" priority="5763">
      <formula>FM28&lt;&gt;""</formula>
    </cfRule>
    <cfRule type="expression" dxfId="5073" priority="5931">
      <formula>AND(ER28&lt;&gt;"",ES28&lt;&gt;"")</formula>
    </cfRule>
    <cfRule type="expression" dxfId="5072" priority="5932">
      <formula>AND(ER28="",ES28="")</formula>
    </cfRule>
  </conditionalFormatting>
  <conditionalFormatting sqref="ET28">
    <cfRule type="expression" dxfId="5071" priority="5762">
      <formula>FM28&lt;&gt;""</formula>
    </cfRule>
    <cfRule type="expression" dxfId="5070" priority="5929">
      <formula>AND(ER28&lt;&gt;"",ET28&lt;&gt;"")</formula>
    </cfRule>
    <cfRule type="expression" dxfId="5069" priority="5930">
      <formula>AND(ER28="",ET28="")</formula>
    </cfRule>
  </conditionalFormatting>
  <conditionalFormatting sqref="EU28">
    <cfRule type="expression" dxfId="5068" priority="5761">
      <formula>FM28&lt;&gt;""</formula>
    </cfRule>
    <cfRule type="expression" dxfId="5067" priority="5927">
      <formula>AND(ER28&lt;&gt;"",EU28&lt;&gt;"")</formula>
    </cfRule>
    <cfRule type="expression" dxfId="5066" priority="5928">
      <formula>AND(ER28="",EU28="")</formula>
    </cfRule>
  </conditionalFormatting>
  <conditionalFormatting sqref="EW28">
    <cfRule type="expression" dxfId="5065" priority="5921">
      <formula>AND(ER28&lt;&gt;"",EW28&lt;&gt;"")</formula>
    </cfRule>
    <cfRule type="expression" dxfId="5064" priority="5925">
      <formula>AND(EW28&lt;&gt;"",EV28="")</formula>
    </cfRule>
    <cfRule type="expression" dxfId="5063" priority="5926">
      <formula>AND(EV28&lt;&gt;"",EW28="")</formula>
    </cfRule>
  </conditionalFormatting>
  <conditionalFormatting sqref="EX28">
    <cfRule type="expression" dxfId="5062" priority="5920">
      <formula>AND(ER28&lt;&gt;"",EX28&lt;&gt;"")</formula>
    </cfRule>
    <cfRule type="expression" dxfId="5061" priority="5923">
      <formula>AND(EX28&lt;&gt;"",EV28="")</formula>
    </cfRule>
    <cfRule type="expression" dxfId="5060" priority="5924">
      <formula>AND(EV28&lt;&gt;"",EX28="")</formula>
    </cfRule>
  </conditionalFormatting>
  <conditionalFormatting sqref="EV28">
    <cfRule type="expression" dxfId="5059" priority="5922">
      <formula>AND(ER28&lt;&gt;"",EV28&lt;&gt;"")</formula>
    </cfRule>
  </conditionalFormatting>
  <conditionalFormatting sqref="ER28">
    <cfRule type="expression" dxfId="5058" priority="5919">
      <formula>AND(ER28&lt;&gt;"",OR(ES28:EX28&lt;&gt;""))</formula>
    </cfRule>
  </conditionalFormatting>
  <conditionalFormatting sqref="EK28">
    <cfRule type="expression" dxfId="5057" priority="5918">
      <formula>AND(EK28&lt;&gt;"",OR(EL28:EQ28&lt;&gt;""))</formula>
    </cfRule>
  </conditionalFormatting>
  <conditionalFormatting sqref="EY28">
    <cfRule type="expression" dxfId="5056" priority="5760">
      <formula>FM28&lt;&gt;""</formula>
    </cfRule>
    <cfRule type="expression" dxfId="5055" priority="5917">
      <formula>AND(EY28:FD28="")</formula>
    </cfRule>
  </conditionalFormatting>
  <conditionalFormatting sqref="EZ28">
    <cfRule type="expression" dxfId="5054" priority="5759">
      <formula>FM28&lt;&gt;""</formula>
    </cfRule>
    <cfRule type="expression" dxfId="5053" priority="5916">
      <formula>AND(EY28:FD28="")</formula>
    </cfRule>
  </conditionalFormatting>
  <conditionalFormatting sqref="FA28">
    <cfRule type="expression" dxfId="5052" priority="5758">
      <formula>FM28&lt;&gt;""</formula>
    </cfRule>
    <cfRule type="expression" dxfId="5051" priority="5915">
      <formula>AND(EY28:FD28="")</formula>
    </cfRule>
  </conditionalFormatting>
  <conditionalFormatting sqref="FB28">
    <cfRule type="expression" dxfId="5050" priority="5757">
      <formula>FM28&lt;&gt;""</formula>
    </cfRule>
    <cfRule type="expression" dxfId="5049" priority="5914">
      <formula>AND(EY28:FD28="")</formula>
    </cfRule>
  </conditionalFormatting>
  <conditionalFormatting sqref="FD28">
    <cfRule type="expression" dxfId="5048" priority="5755">
      <formula>FM28&lt;&gt;""</formula>
    </cfRule>
    <cfRule type="expression" dxfId="5047" priority="5913">
      <formula>AND(EY28:FD28="")</formula>
    </cfRule>
  </conditionalFormatting>
  <conditionalFormatting sqref="FC28">
    <cfRule type="expression" dxfId="5046" priority="5756">
      <formula>FM28&lt;&gt;""</formula>
    </cfRule>
    <cfRule type="expression" dxfId="5045" priority="5912">
      <formula>AND(EY28:FD28="")</formula>
    </cfRule>
  </conditionalFormatting>
  <conditionalFormatting sqref="FE28">
    <cfRule type="expression" dxfId="5044" priority="5754">
      <formula>FM28&lt;&gt;""</formula>
    </cfRule>
    <cfRule type="expression" dxfId="5043" priority="5911">
      <formula>FE28=""</formula>
    </cfRule>
  </conditionalFormatting>
  <conditionalFormatting sqref="FF28">
    <cfRule type="expression" dxfId="5042" priority="5909">
      <formula>AND(FE28&lt;&gt;"2人以上の体制",FF28&lt;&gt;"")</formula>
    </cfRule>
    <cfRule type="expression" dxfId="5041" priority="5910">
      <formula>AND(FE28="2人以上の体制",FF28="")</formula>
    </cfRule>
  </conditionalFormatting>
  <conditionalFormatting sqref="FG28">
    <cfRule type="expression" dxfId="5040" priority="5753">
      <formula>FM28&lt;&gt;""</formula>
    </cfRule>
    <cfRule type="expression" dxfId="5039" priority="5908">
      <formula>FG28=""</formula>
    </cfRule>
  </conditionalFormatting>
  <conditionalFormatting sqref="FH28">
    <cfRule type="expression" dxfId="5038" priority="5752">
      <formula>FM28&lt;&gt;""</formula>
    </cfRule>
    <cfRule type="expression" dxfId="5037" priority="5907">
      <formula>FH28=""</formula>
    </cfRule>
  </conditionalFormatting>
  <conditionalFormatting sqref="BO28">
    <cfRule type="expression" dxfId="5036" priority="5826">
      <formula>FM28&lt;&gt;""</formula>
    </cfRule>
    <cfRule type="expression" dxfId="5035" priority="5905">
      <formula>BO28=""</formula>
    </cfRule>
  </conditionalFormatting>
  <conditionalFormatting sqref="BP28">
    <cfRule type="expression" dxfId="5034" priority="5825">
      <formula>FM28&lt;&gt;""</formula>
    </cfRule>
    <cfRule type="expression" dxfId="5033" priority="5904">
      <formula>BP28=""</formula>
    </cfRule>
  </conditionalFormatting>
  <conditionalFormatting sqref="BQ28">
    <cfRule type="expression" dxfId="5032" priority="5824">
      <formula>FM28&lt;&gt;""</formula>
    </cfRule>
    <cfRule type="expression" dxfId="5031" priority="5903">
      <formula>BQ28=""</formula>
    </cfRule>
  </conditionalFormatting>
  <conditionalFormatting sqref="BR28">
    <cfRule type="expression" dxfId="5030" priority="5823">
      <formula>FM28&lt;&gt;""</formula>
    </cfRule>
    <cfRule type="expression" dxfId="5029" priority="5892">
      <formula>AND(BR28:BS28="")</formula>
    </cfRule>
  </conditionalFormatting>
  <conditionalFormatting sqref="BS28">
    <cfRule type="expression" dxfId="5028" priority="5822">
      <formula>FM28&lt;&gt;""</formula>
    </cfRule>
    <cfRule type="expression" dxfId="5027" priority="5902">
      <formula>AND(BR28:BS28="")</formula>
    </cfRule>
  </conditionalFormatting>
  <conditionalFormatting sqref="BU28">
    <cfRule type="expression" dxfId="5026" priority="5897">
      <formula>AND(BT28="",BU28&lt;&gt;"")</formula>
    </cfRule>
    <cfRule type="expression" dxfId="5025" priority="5901">
      <formula>AND(BT28&lt;&gt;"",BU28="")</formula>
    </cfRule>
  </conditionalFormatting>
  <conditionalFormatting sqref="BV28">
    <cfRule type="expression" dxfId="5024" priority="5896">
      <formula>AND(BT28="",BV28&lt;&gt;"")</formula>
    </cfRule>
    <cfRule type="expression" dxfId="5023" priority="5900">
      <formula>AND(BT28&lt;&gt;"",BV28="")</formula>
    </cfRule>
  </conditionalFormatting>
  <conditionalFormatting sqref="BW28">
    <cfRule type="expression" dxfId="5022" priority="5895">
      <formula>AND(BT28="",BW28&lt;&gt;"")</formula>
    </cfRule>
    <cfRule type="expression" dxfId="5021" priority="5899">
      <formula>AND(BT28&lt;&gt;"",AND(BW28:BX28=""))</formula>
    </cfRule>
  </conditionalFormatting>
  <conditionalFormatting sqref="BX28">
    <cfRule type="expression" dxfId="5020" priority="5894">
      <formula>AND(BT28="",BX28&lt;&gt;"")</formula>
    </cfRule>
    <cfRule type="expression" dxfId="5019" priority="5898">
      <formula>AND(BT28&lt;&gt;"",AND(BW28:BX28=""))</formula>
    </cfRule>
  </conditionalFormatting>
  <conditionalFormatting sqref="BT28">
    <cfRule type="expression" dxfId="5018" priority="5893">
      <formula>AND(BT28="",OR(BU28:BX28&lt;&gt;""))</formula>
    </cfRule>
  </conditionalFormatting>
  <conditionalFormatting sqref="BY28">
    <cfRule type="expression" dxfId="5017" priority="5821">
      <formula>FM28&lt;&gt;""</formula>
    </cfRule>
    <cfRule type="expression" dxfId="5016" priority="5891">
      <formula>BY28=""</formula>
    </cfRule>
  </conditionalFormatting>
  <conditionalFormatting sqref="BZ28">
    <cfRule type="expression" dxfId="5015" priority="5820">
      <formula>FM28&lt;&gt;""</formula>
    </cfRule>
    <cfRule type="expression" dxfId="5014" priority="5890">
      <formula>BZ28=""</formula>
    </cfRule>
  </conditionalFormatting>
  <conditionalFormatting sqref="CC28">
    <cfRule type="expression" dxfId="5013" priority="5819">
      <formula>FM28&lt;&gt;""</formula>
    </cfRule>
    <cfRule type="expression" dxfId="5012" priority="5889">
      <formula>CC28=""</formula>
    </cfRule>
  </conditionalFormatting>
  <conditionalFormatting sqref="CD28">
    <cfRule type="expression" dxfId="5011" priority="5818">
      <formula>FM28&lt;&gt;""</formula>
    </cfRule>
    <cfRule type="expression" dxfId="5010" priority="5888">
      <formula>CD28=""</formula>
    </cfRule>
  </conditionalFormatting>
  <conditionalFormatting sqref="CE28">
    <cfRule type="expression" dxfId="5009" priority="5817">
      <formula>FM28&lt;&gt;""</formula>
    </cfRule>
    <cfRule type="expression" dxfId="5008" priority="5887">
      <formula>CE28=""</formula>
    </cfRule>
  </conditionalFormatting>
  <conditionalFormatting sqref="FK28">
    <cfRule type="expression" dxfId="5007" priority="5886">
      <formula>FK28=""</formula>
    </cfRule>
  </conditionalFormatting>
  <conditionalFormatting sqref="H28">
    <cfRule type="expression" dxfId="5006" priority="5867">
      <formula>FM28&lt;&gt;""</formula>
    </cfRule>
    <cfRule type="expression" dxfId="5005" priority="5883">
      <formula>H28=""</formula>
    </cfRule>
  </conditionalFormatting>
  <conditionalFormatting sqref="B28">
    <cfRule type="expression" dxfId="5004" priority="5751">
      <formula>FM28&lt;&gt;""</formula>
    </cfRule>
    <cfRule type="expression" dxfId="5003" priority="5882">
      <formula>B28=""</formula>
    </cfRule>
  </conditionalFormatting>
  <conditionalFormatting sqref="CF28">
    <cfRule type="expression" dxfId="5002" priority="5816">
      <formula>FM28&lt;&gt;""</formula>
    </cfRule>
    <cfRule type="expression" dxfId="5001" priority="5881">
      <formula>CF28=""</formula>
    </cfRule>
  </conditionalFormatting>
  <conditionalFormatting sqref="EJ28">
    <cfRule type="expression" dxfId="5000" priority="5880">
      <formula>AND(OR(EC28:EH28&lt;&gt;""),EJ28="")</formula>
    </cfRule>
  </conditionalFormatting>
  <conditionalFormatting sqref="BE28">
    <cfRule type="expression" dxfId="4999" priority="5827">
      <formula>FM28&lt;&gt;""</formula>
    </cfRule>
    <cfRule type="expression" dxfId="4998" priority="5879">
      <formula>BE28=""</formula>
    </cfRule>
  </conditionalFormatting>
  <conditionalFormatting sqref="BF28">
    <cfRule type="expression" dxfId="4997" priority="5878">
      <formula>AND(BE28="同居",AND(BF28="",BG28=""))</formula>
    </cfRule>
  </conditionalFormatting>
  <conditionalFormatting sqref="CB28">
    <cfRule type="expression" dxfId="4996" priority="5877">
      <formula>AND(CA28&lt;&gt;"",CB28="")</formula>
    </cfRule>
  </conditionalFormatting>
  <conditionalFormatting sqref="CA28">
    <cfRule type="expression" dxfId="4995" priority="5876">
      <formula>AND(CA28="",CB28&lt;&gt;"")</formula>
    </cfRule>
  </conditionalFormatting>
  <conditionalFormatting sqref="DU28">
    <cfRule type="expression" dxfId="4994" priority="5777">
      <formula>FM28&lt;&gt;""</formula>
    </cfRule>
    <cfRule type="expression" dxfId="4993" priority="5873">
      <formula>AND(DU28&lt;&gt;"",DT28="")</formula>
    </cfRule>
    <cfRule type="expression" dxfId="4992" priority="5874">
      <formula>AND(DT28&lt;&gt;"自立",DU28="")</formula>
    </cfRule>
    <cfRule type="expression" dxfId="4991" priority="5875">
      <formula>AND(DT28="自立",DU28&lt;&gt;"")</formula>
    </cfRule>
  </conditionalFormatting>
  <conditionalFormatting sqref="DW28">
    <cfRule type="expression" dxfId="4990" priority="5775">
      <formula>FM28&lt;&gt;""</formula>
    </cfRule>
    <cfRule type="expression" dxfId="4989" priority="5870">
      <formula>AND(DW28&lt;&gt;"",DV28="")</formula>
    </cfRule>
    <cfRule type="expression" dxfId="4988" priority="5871">
      <formula>AND(DV28="自立",DW28&lt;&gt;"")</formula>
    </cfRule>
    <cfRule type="expression" dxfId="4987" priority="5872">
      <formula>AND(DV28&lt;&gt;"自立",DW28="")</formula>
    </cfRule>
  </conditionalFormatting>
  <conditionalFormatting sqref="I28:J28">
    <cfRule type="expression" dxfId="4986" priority="5869">
      <formula>I28=""</formula>
    </cfRule>
  </conditionalFormatting>
  <conditionalFormatting sqref="P28">
    <cfRule type="expression" dxfId="4985" priority="5863">
      <formula>FM28&lt;&gt;""</formula>
    </cfRule>
    <cfRule type="expression" dxfId="4984" priority="5868">
      <formula>P28=""</formula>
    </cfRule>
  </conditionalFormatting>
  <conditionalFormatting sqref="FN28">
    <cfRule type="expression" dxfId="4983" priority="5746">
      <formula>AND(FN28="",AND(Q28:FJ28=""))</formula>
    </cfRule>
    <cfRule type="expression" dxfId="4982" priority="5747">
      <formula>AND(FN28&lt;&gt;"",OR(Q28:FJ28&lt;&gt;""))</formula>
    </cfRule>
  </conditionalFormatting>
  <conditionalFormatting sqref="FM28">
    <cfRule type="expression" dxfId="4981" priority="5748">
      <formula>AND(FM28="",AND(Q28:FJ28=""))</formula>
    </cfRule>
    <cfRule type="expression" dxfId="4980" priority="5750">
      <formula>AND(FM28&lt;&gt;"",OR(Q28:FJ28&lt;&gt;""))</formula>
    </cfRule>
  </conditionalFormatting>
  <conditionalFormatting sqref="FL28">
    <cfRule type="expression" dxfId="4979" priority="5749">
      <formula>FL28=""</formula>
    </cfRule>
  </conditionalFormatting>
  <conditionalFormatting sqref="C29">
    <cfRule type="expression" dxfId="4978" priority="5745">
      <formula>C29=""</formula>
    </cfRule>
  </conditionalFormatting>
  <conditionalFormatting sqref="D29">
    <cfRule type="expression" dxfId="4977" priority="5744">
      <formula>D29=""</formula>
    </cfRule>
  </conditionalFormatting>
  <conditionalFormatting sqref="E29">
    <cfRule type="expression" dxfId="4976" priority="5743">
      <formula>E29=""</formula>
    </cfRule>
  </conditionalFormatting>
  <conditionalFormatting sqref="G29">
    <cfRule type="expression" dxfId="4975" priority="5742">
      <formula>G29=""</formula>
    </cfRule>
  </conditionalFormatting>
  <conditionalFormatting sqref="K29">
    <cfRule type="expression" dxfId="4974" priority="5483">
      <formula>FM29&lt;&gt;""</formula>
    </cfRule>
    <cfRule type="expression" dxfId="4973" priority="5741">
      <formula>AND(K29="",L29="")</formula>
    </cfRule>
  </conditionalFormatting>
  <conditionalFormatting sqref="L29">
    <cfRule type="expression" dxfId="4972" priority="5482">
      <formula>FM29&lt;&gt;""</formula>
    </cfRule>
    <cfRule type="expression" dxfId="4971" priority="5740">
      <formula>AND(K29="",L29="")</formula>
    </cfRule>
  </conditionalFormatting>
  <conditionalFormatting sqref="O29">
    <cfRule type="expression" dxfId="4970" priority="5481">
      <formula>FM29&lt;&gt;""</formula>
    </cfRule>
    <cfRule type="expression" dxfId="4969" priority="5739">
      <formula>O29=""</formula>
    </cfRule>
  </conditionalFormatting>
  <conditionalFormatting sqref="Q29">
    <cfRule type="expression" dxfId="4968" priority="5479">
      <formula>FM29&lt;&gt;""</formula>
    </cfRule>
    <cfRule type="expression" dxfId="4967" priority="5737">
      <formula>AND(Q29&lt;&gt;"",OR(R29:AD29&lt;&gt;""))</formula>
    </cfRule>
    <cfRule type="expression" dxfId="4966" priority="5738">
      <formula>AND(Q29="",AND(R29:AD29=""))</formula>
    </cfRule>
  </conditionalFormatting>
  <conditionalFormatting sqref="R29">
    <cfRule type="expression" dxfId="4965" priority="5478">
      <formula>FM29&lt;&gt;""</formula>
    </cfRule>
    <cfRule type="expression" dxfId="4964" priority="5735">
      <formula>AND(Q29&lt;&gt;"",OR(R29:AD29&lt;&gt;""))</formula>
    </cfRule>
    <cfRule type="expression" dxfId="4963" priority="5736">
      <formula>AND(Q29="",AND(R29:AD29=""))</formula>
    </cfRule>
  </conditionalFormatting>
  <conditionalFormatting sqref="S29">
    <cfRule type="expression" dxfId="4962" priority="5477">
      <formula>FM29&lt;&gt;""</formula>
    </cfRule>
    <cfRule type="expression" dxfId="4961" priority="5733">
      <formula>AND(Q29&lt;&gt;"",OR(R29:AD29&lt;&gt;""))</formula>
    </cfRule>
    <cfRule type="expression" dxfId="4960" priority="5734">
      <formula>AND(Q29="",AND(R29:AD29=""))</formula>
    </cfRule>
  </conditionalFormatting>
  <conditionalFormatting sqref="T29">
    <cfRule type="expression" dxfId="4959" priority="5476">
      <formula>FM29&lt;&gt;""</formula>
    </cfRule>
    <cfRule type="expression" dxfId="4958" priority="5721">
      <formula>AND(Q29&lt;&gt;"",OR(R29:AD29&lt;&gt;""))</formula>
    </cfRule>
    <cfRule type="expression" dxfId="4957" priority="5732">
      <formula>AND(Q29="",AND(R29:AD29=""))</formula>
    </cfRule>
  </conditionalFormatting>
  <conditionalFormatting sqref="U29">
    <cfRule type="expression" dxfId="4956" priority="5475">
      <formula>FM29&lt;&gt;""</formula>
    </cfRule>
    <cfRule type="expression" dxfId="4955" priority="5720">
      <formula>AND(Q29&lt;&gt;"",OR(R29:AD29&lt;&gt;""))</formula>
    </cfRule>
    <cfRule type="expression" dxfId="4954" priority="5731">
      <formula>AND(Q29="",AND(R29:AD29=""))</formula>
    </cfRule>
  </conditionalFormatting>
  <conditionalFormatting sqref="V29">
    <cfRule type="expression" dxfId="4953" priority="5474">
      <formula>FM29&lt;&gt;""</formula>
    </cfRule>
    <cfRule type="expression" dxfId="4952" priority="5719">
      <formula>AND(Q29&lt;&gt;"",OR(R29:AD29&lt;&gt;""))</formula>
    </cfRule>
    <cfRule type="expression" dxfId="4951" priority="5730">
      <formula>AND(Q29="",AND(R29:AD29=""))</formula>
    </cfRule>
  </conditionalFormatting>
  <conditionalFormatting sqref="W29">
    <cfRule type="expression" dxfId="4950" priority="5473">
      <formula>FM29&lt;&gt;""</formula>
    </cfRule>
    <cfRule type="expression" dxfId="4949" priority="5718">
      <formula>AND(Q29&lt;&gt;"",OR(R29:AD29&lt;&gt;""))</formula>
    </cfRule>
    <cfRule type="expression" dxfId="4948" priority="5729">
      <formula>AND(Q29="",AND(R29:AD29=""))</formula>
    </cfRule>
  </conditionalFormatting>
  <conditionalFormatting sqref="X29">
    <cfRule type="expression" dxfId="4947" priority="5472">
      <formula>FM29&lt;&gt;""</formula>
    </cfRule>
    <cfRule type="expression" dxfId="4946" priority="5717">
      <formula>AND(Q29&lt;&gt;"",OR(R29:AD29&lt;&gt;""))</formula>
    </cfRule>
    <cfRule type="expression" dxfId="4945" priority="5728">
      <formula>AND(Q29="",AND(R29:AD29=""))</formula>
    </cfRule>
  </conditionalFormatting>
  <conditionalFormatting sqref="Y29">
    <cfRule type="expression" dxfId="4944" priority="5471">
      <formula>FM29&lt;&gt;""</formula>
    </cfRule>
    <cfRule type="expression" dxfId="4943" priority="5716">
      <formula>AND(Q29&lt;&gt;"",OR(R29:AD29&lt;&gt;""))</formula>
    </cfRule>
    <cfRule type="expression" dxfId="4942" priority="5727">
      <formula>AND(Q29="",AND(R29:AD29=""))</formula>
    </cfRule>
  </conditionalFormatting>
  <conditionalFormatting sqref="Z29">
    <cfRule type="expression" dxfId="4941" priority="5470">
      <formula>FM29&lt;&gt;""</formula>
    </cfRule>
    <cfRule type="expression" dxfId="4940" priority="5715">
      <formula>AND(Q29&lt;&gt;"",OR(R29:AD29&lt;&gt;""))</formula>
    </cfRule>
    <cfRule type="expression" dxfId="4939" priority="5726">
      <formula>AND(Q29="",AND(R29:AD29=""))</formula>
    </cfRule>
  </conditionalFormatting>
  <conditionalFormatting sqref="AA29">
    <cfRule type="expression" dxfId="4938" priority="5469">
      <formula>FM29&lt;&gt;""</formula>
    </cfRule>
    <cfRule type="expression" dxfId="4937" priority="5714">
      <formula>AND(Q29&lt;&gt;"",OR(R29:AD29&lt;&gt;""))</formula>
    </cfRule>
    <cfRule type="expression" dxfId="4936" priority="5725">
      <formula>AND(Q29="",AND(R29:AD29=""))</formula>
    </cfRule>
  </conditionalFormatting>
  <conditionalFormatting sqref="AB29">
    <cfRule type="expression" dxfId="4935" priority="5468">
      <formula>FM29&lt;&gt;""</formula>
    </cfRule>
    <cfRule type="expression" dxfId="4934" priority="5713">
      <formula>AND(Q29&lt;&gt;"",OR(R29:AD29&lt;&gt;""))</formula>
    </cfRule>
    <cfRule type="expression" dxfId="4933" priority="5724">
      <formula>AND(Q29="",AND(R29:AD29=""))</formula>
    </cfRule>
  </conditionalFormatting>
  <conditionalFormatting sqref="AC29">
    <cfRule type="expression" dxfId="4932" priority="5467">
      <formula>FM29&lt;&gt;""</formula>
    </cfRule>
    <cfRule type="expression" dxfId="4931" priority="5712">
      <formula>AND(Q29&lt;&gt;"",OR(R29:AD29&lt;&gt;""))</formula>
    </cfRule>
    <cfRule type="expression" dxfId="4930" priority="5723">
      <formula>AND(Q29="",AND(R29:AD29=""))</formula>
    </cfRule>
  </conditionalFormatting>
  <conditionalFormatting sqref="AD29">
    <cfRule type="expression" dxfId="4929" priority="5466">
      <formula>FM29&lt;&gt;""</formula>
    </cfRule>
    <cfRule type="expression" dxfId="4928" priority="5711">
      <formula>AND(Q29&lt;&gt;"",OR(R29:AD29&lt;&gt;""))</formula>
    </cfRule>
    <cfRule type="expression" dxfId="4927" priority="5722">
      <formula>AND(Q29="",AND(R29:AD29=""))</formula>
    </cfRule>
  </conditionalFormatting>
  <conditionalFormatting sqref="AE29">
    <cfRule type="expression" dxfId="4926" priority="5465">
      <formula>FM29&lt;&gt;""</formula>
    </cfRule>
    <cfRule type="expression" dxfId="4925" priority="5708">
      <formula>AND(AE29="無",OR(AF29:AI29&lt;&gt;""))</formula>
    </cfRule>
    <cfRule type="expression" dxfId="4924" priority="5709">
      <formula>AND(AE29="有",AND(AF29:AI29=""))</formula>
    </cfRule>
    <cfRule type="expression" dxfId="4923" priority="5710">
      <formula>AE29=""</formula>
    </cfRule>
  </conditionalFormatting>
  <conditionalFormatting sqref="AF29">
    <cfRule type="expression" dxfId="4922" priority="5703">
      <formula>AND(AE29="無",OR(AF29:AI29&lt;&gt;""))</formula>
    </cfRule>
    <cfRule type="expression" dxfId="4921" priority="5707">
      <formula>AND(AE29="有",AND(AF29:AI29=""))</formula>
    </cfRule>
  </conditionalFormatting>
  <conditionalFormatting sqref="AG29">
    <cfRule type="expression" dxfId="4920" priority="5702">
      <formula>AND(AE29="無",OR(AF29:AI29&lt;&gt;""))</formula>
    </cfRule>
    <cfRule type="expression" dxfId="4919" priority="5706">
      <formula>AND(AE29="有",AND(AF29:AI29=""))</formula>
    </cfRule>
  </conditionalFormatting>
  <conditionalFormatting sqref="AH29">
    <cfRule type="expression" dxfId="4918" priority="5701">
      <formula>AND(AE29="無",OR(AF29:AI29&lt;&gt;""))</formula>
    </cfRule>
    <cfRule type="expression" dxfId="4917" priority="5705">
      <formula>AND(AE29="有",AND(AF29:AI29=""))</formula>
    </cfRule>
  </conditionalFormatting>
  <conditionalFormatting sqref="AI29">
    <cfRule type="expression" dxfId="4916" priority="5700">
      <formula>AND(AE29="無",OR(AF29:AI29&lt;&gt;""))</formula>
    </cfRule>
    <cfRule type="expression" dxfId="4915" priority="5704">
      <formula>AND(AE29="有",AND(AF29:AI29=""))</formula>
    </cfRule>
  </conditionalFormatting>
  <conditionalFormatting sqref="AJ29">
    <cfRule type="expression" dxfId="4914" priority="5464">
      <formula>FM29&lt;&gt;""</formula>
    </cfRule>
    <cfRule type="expression" dxfId="4913" priority="5699">
      <formula>AJ29=""</formula>
    </cfRule>
  </conditionalFormatting>
  <conditionalFormatting sqref="AK29">
    <cfRule type="expression" dxfId="4912" priority="5463">
      <formula>FM29&lt;&gt;""</formula>
    </cfRule>
    <cfRule type="expression" dxfId="4911" priority="5698">
      <formula>AK29=""</formula>
    </cfRule>
  </conditionalFormatting>
  <conditionalFormatting sqref="AL29">
    <cfRule type="expression" dxfId="4910" priority="5462">
      <formula>FM29&lt;&gt;""</formula>
    </cfRule>
    <cfRule type="expression" dxfId="4909" priority="5697">
      <formula>AL29=""</formula>
    </cfRule>
  </conditionalFormatting>
  <conditionalFormatting sqref="AM29">
    <cfRule type="expression" dxfId="4908" priority="5461">
      <formula>FM29&lt;&gt;""</formula>
    </cfRule>
    <cfRule type="expression" dxfId="4907" priority="5696">
      <formula>AM29=""</formula>
    </cfRule>
  </conditionalFormatting>
  <conditionalFormatting sqref="AN29">
    <cfRule type="expression" dxfId="4906" priority="5460">
      <formula>FM29&lt;&gt;""</formula>
    </cfRule>
    <cfRule type="expression" dxfId="4905" priority="5691">
      <formula>AND(AN29="なし",AO29&lt;&gt;"")</formula>
    </cfRule>
    <cfRule type="expression" dxfId="4904" priority="5692">
      <formula>AND(AN29="あり",AO29="")</formula>
    </cfRule>
    <cfRule type="expression" dxfId="4903" priority="5695">
      <formula>AN29=""</formula>
    </cfRule>
  </conditionalFormatting>
  <conditionalFormatting sqref="AO29">
    <cfRule type="expression" dxfId="4902" priority="5693">
      <formula>AND(AN29="なし",AO29&lt;&gt;"")</formula>
    </cfRule>
    <cfRule type="expression" dxfId="4901" priority="5694">
      <formula>AND(AN29="あり",AO29="")</formula>
    </cfRule>
  </conditionalFormatting>
  <conditionalFormatting sqref="AP29">
    <cfRule type="expression" dxfId="4900" priority="5459">
      <formula>FM29&lt;&gt;""</formula>
    </cfRule>
    <cfRule type="expression" dxfId="4899" priority="5689">
      <formula>AND(AP29&lt;&gt;"",OR(AQ29:BD29&lt;&gt;""))</formula>
    </cfRule>
    <cfRule type="expression" dxfId="4898" priority="5690">
      <formula>AND(AP29="",AND(AQ29:BD29=""))</formula>
    </cfRule>
  </conditionalFormatting>
  <conditionalFormatting sqref="AQ29">
    <cfRule type="expression" dxfId="4897" priority="5458">
      <formula>FM29&lt;&gt;""</formula>
    </cfRule>
    <cfRule type="expression" dxfId="4896" priority="5687">
      <formula>AND(AP29&lt;&gt;"",OR(AQ29:BD29&lt;&gt;""))</formula>
    </cfRule>
    <cfRule type="expression" dxfId="4895" priority="5688">
      <formula>AND(AP29="",AND(AQ29:BD29=""))</formula>
    </cfRule>
  </conditionalFormatting>
  <conditionalFormatting sqref="AR29">
    <cfRule type="expression" dxfId="4894" priority="5457">
      <formula>FM29&lt;&gt;""</formula>
    </cfRule>
    <cfRule type="expression" dxfId="4893" priority="5685">
      <formula>AND(AP29&lt;&gt;"",OR(AQ29:BD29&lt;&gt;""))</formula>
    </cfRule>
    <cfRule type="expression" dxfId="4892" priority="5686">
      <formula>AND(AP29="",AND(AQ29:BD29=""))</formula>
    </cfRule>
  </conditionalFormatting>
  <conditionalFormatting sqref="AS29">
    <cfRule type="expression" dxfId="4891" priority="5456">
      <formula>FM29&lt;&gt;""</formula>
    </cfRule>
    <cfRule type="expression" dxfId="4890" priority="5683">
      <formula>AND(AP29&lt;&gt;"",OR(AQ29:BD29&lt;&gt;""))</formula>
    </cfRule>
    <cfRule type="expression" dxfId="4889" priority="5684">
      <formula>AND(AP29="",AND(AQ29:BD29=""))</formula>
    </cfRule>
  </conditionalFormatting>
  <conditionalFormatting sqref="AT29">
    <cfRule type="expression" dxfId="4888" priority="5455">
      <formula>FM29&lt;&gt;""</formula>
    </cfRule>
    <cfRule type="expression" dxfId="4887" priority="5681">
      <formula>AND(AP29&lt;&gt;"",OR(AQ29:BD29&lt;&gt;""))</formula>
    </cfRule>
    <cfRule type="expression" dxfId="4886" priority="5682">
      <formula>AND(AP29="",AND(AQ29:BD29=""))</formula>
    </cfRule>
  </conditionalFormatting>
  <conditionalFormatting sqref="AU29">
    <cfRule type="expression" dxfId="4885" priority="5454">
      <formula>FM29&lt;&gt;""</formula>
    </cfRule>
    <cfRule type="expression" dxfId="4884" priority="5679">
      <formula>AND(AP29&lt;&gt;"",OR(AQ29:BD29&lt;&gt;""))</formula>
    </cfRule>
    <cfRule type="expression" dxfId="4883" priority="5680">
      <formula>AND(AP29="",AND(AQ29:BD29=""))</formula>
    </cfRule>
  </conditionalFormatting>
  <conditionalFormatting sqref="AV29">
    <cfRule type="expression" dxfId="4882" priority="5453">
      <formula>FM29&lt;&gt;""</formula>
    </cfRule>
    <cfRule type="expression" dxfId="4881" priority="5677">
      <formula>AND(AP29&lt;&gt;"",OR(AQ29:BD29&lt;&gt;""))</formula>
    </cfRule>
    <cfRule type="expression" dxfId="4880" priority="5678">
      <formula>AND(AP29="",AND(AQ29:BD29=""))</formula>
    </cfRule>
  </conditionalFormatting>
  <conditionalFormatting sqref="AW29">
    <cfRule type="expression" dxfId="4879" priority="5452">
      <formula>FM29&lt;&gt;""</formula>
    </cfRule>
    <cfRule type="expression" dxfId="4878" priority="5675">
      <formula>AND(AP29&lt;&gt;"",OR(AQ29:BD29&lt;&gt;""))</formula>
    </cfRule>
    <cfRule type="expression" dxfId="4877" priority="5676">
      <formula>AND(AP29="",AND(AQ29:BD29=""))</formula>
    </cfRule>
  </conditionalFormatting>
  <conditionalFormatting sqref="AX29">
    <cfRule type="expression" dxfId="4876" priority="5451">
      <formula>FM29&lt;&gt;""</formula>
    </cfRule>
    <cfRule type="expression" dxfId="4875" priority="5673">
      <formula>AND(AP29&lt;&gt;"",OR(AQ29:BD29&lt;&gt;""))</formula>
    </cfRule>
    <cfRule type="expression" dxfId="4874" priority="5674">
      <formula>AND(AP29="",AND(AQ29:BD29=""))</formula>
    </cfRule>
  </conditionalFormatting>
  <conditionalFormatting sqref="AY29">
    <cfRule type="expression" dxfId="4873" priority="5450">
      <formula>FM29&lt;&gt;""</formula>
    </cfRule>
    <cfRule type="expression" dxfId="4872" priority="5671">
      <formula>AND(AP29&lt;&gt;"",OR(AQ29:BD29&lt;&gt;""))</formula>
    </cfRule>
    <cfRule type="expression" dxfId="4871" priority="5672">
      <formula>AND(AP29="",AND(AQ29:BD29=""))</formula>
    </cfRule>
  </conditionalFormatting>
  <conditionalFormatting sqref="AZ29">
    <cfRule type="expression" dxfId="4870" priority="5449">
      <formula>FM29&lt;&gt;""</formula>
    </cfRule>
    <cfRule type="expression" dxfId="4869" priority="5669">
      <formula>AND(AP29&lt;&gt;"",OR(AQ29:BD29&lt;&gt;""))</formula>
    </cfRule>
    <cfRule type="expression" dxfId="4868" priority="5670">
      <formula>AND(AP29="",AND(AQ29:BD29=""))</formula>
    </cfRule>
  </conditionalFormatting>
  <conditionalFormatting sqref="BA29">
    <cfRule type="expression" dxfId="4867" priority="5448">
      <formula>FM29&lt;&gt;""</formula>
    </cfRule>
    <cfRule type="expression" dxfId="4866" priority="5667">
      <formula>AND(AP29&lt;&gt;"",OR(AQ29:BD29&lt;&gt;""))</formula>
    </cfRule>
    <cfRule type="expression" dxfId="4865" priority="5668">
      <formula>AND(AP29="",AND(AQ29:BD29=""))</formula>
    </cfRule>
  </conditionalFormatting>
  <conditionalFormatting sqref="BB29">
    <cfRule type="expression" dxfId="4864" priority="5447">
      <formula>FM29&lt;&gt;""</formula>
    </cfRule>
    <cfRule type="expression" dxfId="4863" priority="5665">
      <formula>AND(AP29&lt;&gt;"",OR(AQ29:BD29&lt;&gt;""))</formula>
    </cfRule>
    <cfRule type="expression" dxfId="4862" priority="5666">
      <formula>AND(AP29="",AND(AQ29:BD29=""))</formula>
    </cfRule>
  </conditionalFormatting>
  <conditionalFormatting sqref="BC29">
    <cfRule type="expression" dxfId="4861" priority="5446">
      <formula>FM29&lt;&gt;""</formula>
    </cfRule>
    <cfRule type="expression" dxfId="4860" priority="5663">
      <formula>AND(AP29&lt;&gt;"",OR(AQ29:BD29&lt;&gt;""))</formula>
    </cfRule>
    <cfRule type="expression" dxfId="4859" priority="5664">
      <formula>AND(AP29="",AND(AQ29:BD29=""))</formula>
    </cfRule>
  </conditionalFormatting>
  <conditionalFormatting sqref="BD29">
    <cfRule type="expression" dxfId="4858" priority="5445">
      <formula>FM29&lt;&gt;""</formula>
    </cfRule>
    <cfRule type="expression" dxfId="4857" priority="5661">
      <formula>AND(AP29&lt;&gt;"",OR(AQ29:BD29&lt;&gt;""))</formula>
    </cfRule>
    <cfRule type="expression" dxfId="4856" priority="5662">
      <formula>AND(AP29="",AND(AQ29:BD29=""))</formula>
    </cfRule>
  </conditionalFormatting>
  <conditionalFormatting sqref="BG29">
    <cfRule type="expression" dxfId="4855" priority="5502">
      <formula>AND(BE29="独居",BG29&gt;=1)</formula>
    </cfRule>
    <cfRule type="expression" dxfId="4854" priority="5659">
      <formula>AND(BE29="同居",AND(BN29="",BG29&lt;&gt;COUNTA(BI29:BM29)))</formula>
    </cfRule>
    <cfRule type="expression" dxfId="4853" priority="5660">
      <formula>AND(BE29="同居",OR(BG29="",BG29=0))</formula>
    </cfRule>
  </conditionalFormatting>
  <conditionalFormatting sqref="BH29">
    <cfRule type="expression" dxfId="4852" priority="5657">
      <formula>AND(BE29="独居",BH29&gt;=1)</formula>
    </cfRule>
    <cfRule type="expression" dxfId="4851" priority="5658">
      <formula>AND(BE29="同居",OR(BH29="",BH29&gt;BG29))</formula>
    </cfRule>
  </conditionalFormatting>
  <conditionalFormatting sqref="BI29">
    <cfRule type="expression" dxfId="4850" priority="5650">
      <formula>AND(BE29="独居",OR(BI29:BN29&lt;&gt;""))</formula>
    </cfRule>
    <cfRule type="expression" dxfId="4849" priority="5656">
      <formula>AND(BE29="同居",AND(BN29="",BG29&lt;&gt;COUNTA(BI29:BM29)))</formula>
    </cfRule>
  </conditionalFormatting>
  <conditionalFormatting sqref="BJ29">
    <cfRule type="expression" dxfId="4848" priority="5649">
      <formula>AND(BE29="独居",OR(BI29:BN29&lt;&gt;""))</formula>
    </cfRule>
    <cfRule type="expression" dxfId="4847" priority="5655">
      <formula>AND(BE29="同居",AND(BN29="",BG29&lt;&gt;COUNTA(BI29:BM29)))</formula>
    </cfRule>
  </conditionalFormatting>
  <conditionalFormatting sqref="BK29">
    <cfRule type="expression" dxfId="4846" priority="5648">
      <formula>AND(BE29="独居",OR(BI29:BN29&lt;&gt;""))</formula>
    </cfRule>
    <cfRule type="expression" dxfId="4845" priority="5654">
      <formula>AND(BE29="同居",AND(BN29="",BG29&lt;&gt;COUNTA(BI29:BM29)))</formula>
    </cfRule>
  </conditionalFormatting>
  <conditionalFormatting sqref="BL29">
    <cfRule type="expression" dxfId="4844" priority="5647">
      <formula>AND(BE29="独居",OR(BI29:BN29&lt;&gt;""))</formula>
    </cfRule>
    <cfRule type="expression" dxfId="4843" priority="5653">
      <formula>AND(BE29="同居",AND(BN29="",BG29&lt;&gt;COUNTA(BI29:BM29)))</formula>
    </cfRule>
  </conditionalFormatting>
  <conditionalFormatting sqref="BM29">
    <cfRule type="expression" dxfId="4842" priority="5646">
      <formula>AND(BE29="独居",OR(BI29:BN29&lt;&gt;""))</formula>
    </cfRule>
    <cfRule type="expression" dxfId="4841" priority="5652">
      <formula>AND(BE29="同居",AND(BN29="",BG29&lt;&gt;COUNTA(BI29:BM29)))</formula>
    </cfRule>
  </conditionalFormatting>
  <conditionalFormatting sqref="BN29">
    <cfRule type="expression" dxfId="4840" priority="5645">
      <formula>AND(BE29="独居",OR(BI29:BN29&lt;&gt;""))</formula>
    </cfRule>
    <cfRule type="expression" dxfId="4839" priority="5651">
      <formula>AND(BE29="同居",AND(BN29="",BG29&lt;&gt;COUNTA(BI29:BM29)))</formula>
    </cfRule>
  </conditionalFormatting>
  <conditionalFormatting sqref="CG29">
    <cfRule type="expression" dxfId="4838" priority="5432">
      <formula>FM29&lt;&gt;""</formula>
    </cfRule>
    <cfRule type="expression" dxfId="4837" priority="5644">
      <formula>CG29=""</formula>
    </cfRule>
  </conditionalFormatting>
  <conditionalFormatting sqref="CH29">
    <cfRule type="expression" dxfId="4836" priority="5431">
      <formula>FM29&lt;&gt;""</formula>
    </cfRule>
    <cfRule type="expression" dxfId="4835" priority="5643">
      <formula>CH29=""</formula>
    </cfRule>
  </conditionalFormatting>
  <conditionalFormatting sqref="CI29">
    <cfRule type="expression" dxfId="4834" priority="5430">
      <formula>FM29&lt;&gt;""</formula>
    </cfRule>
    <cfRule type="expression" dxfId="4833" priority="5642">
      <formula>CI29=""</formula>
    </cfRule>
  </conditionalFormatting>
  <conditionalFormatting sqref="CJ29">
    <cfRule type="expression" dxfId="4832" priority="5429">
      <formula>FM29&lt;&gt;""</formula>
    </cfRule>
    <cfRule type="expression" dxfId="4831" priority="5641">
      <formula>CJ29=""</formula>
    </cfRule>
  </conditionalFormatting>
  <conditionalFormatting sqref="CK29">
    <cfRule type="expression" dxfId="4830" priority="5428">
      <formula>FM29&lt;&gt;""</formula>
    </cfRule>
    <cfRule type="expression" dxfId="4829" priority="5640">
      <formula>CK29=""</formula>
    </cfRule>
  </conditionalFormatting>
  <conditionalFormatting sqref="CL29">
    <cfRule type="expression" dxfId="4828" priority="5427">
      <formula>FM29&lt;&gt;""</formula>
    </cfRule>
    <cfRule type="expression" dxfId="4827" priority="5639">
      <formula>CL29=""</formula>
    </cfRule>
  </conditionalFormatting>
  <conditionalFormatting sqref="CM29">
    <cfRule type="expression" dxfId="4826" priority="5426">
      <formula>FM29&lt;&gt;""</formula>
    </cfRule>
    <cfRule type="expression" dxfId="4825" priority="5638">
      <formula>CM29=""</formula>
    </cfRule>
  </conditionalFormatting>
  <conditionalFormatting sqref="CN29">
    <cfRule type="expression" dxfId="4824" priority="5425">
      <formula>FM29&lt;&gt;""</formula>
    </cfRule>
    <cfRule type="expression" dxfId="4823" priority="5637">
      <formula>CN29=""</formula>
    </cfRule>
  </conditionalFormatting>
  <conditionalFormatting sqref="CO29">
    <cfRule type="expression" dxfId="4822" priority="5501">
      <formula>AND(CN29=0,CO29&lt;&gt;"")</formula>
    </cfRule>
    <cfRule type="expression" dxfId="4821" priority="5636">
      <formula>AND(CN29&gt;0,CO29="")</formula>
    </cfRule>
  </conditionalFormatting>
  <conditionalFormatting sqref="CP29">
    <cfRule type="expression" dxfId="4820" priority="5424">
      <formula>FM29&lt;&gt;""</formula>
    </cfRule>
    <cfRule type="expression" dxfId="4819" priority="5634">
      <formula>AND(CP29&lt;&gt;"",OR(CQ29:CT29&lt;&gt;""))</formula>
    </cfRule>
    <cfRule type="expression" dxfId="4818" priority="5635">
      <formula>AND(CP29="",AND(CQ29:CT29=""))</formula>
    </cfRule>
  </conditionalFormatting>
  <conditionalFormatting sqref="CQ29">
    <cfRule type="expression" dxfId="4817" priority="5423">
      <formula>FM29&lt;&gt;""</formula>
    </cfRule>
    <cfRule type="expression" dxfId="4816" priority="5632">
      <formula>AND(CP29&lt;&gt;"",OR(CQ29:CT29&lt;&gt;""))</formula>
    </cfRule>
    <cfRule type="expression" dxfId="4815" priority="5633">
      <formula>AND(CP29="",AND(CQ29:CT29=""))</formula>
    </cfRule>
  </conditionalFormatting>
  <conditionalFormatting sqref="CR29">
    <cfRule type="expression" dxfId="4814" priority="5422">
      <formula>FM29&lt;&gt;""</formula>
    </cfRule>
    <cfRule type="expression" dxfId="4813" priority="5630">
      <formula>AND(CP29&lt;&gt;"",OR(CQ29:CT29&lt;&gt;""))</formula>
    </cfRule>
    <cfRule type="expression" dxfId="4812" priority="5631">
      <formula>AND(CP29="",AND(CQ29:CT29=""))</formula>
    </cfRule>
  </conditionalFormatting>
  <conditionalFormatting sqref="CS29">
    <cfRule type="expression" dxfId="4811" priority="5421">
      <formula>FM29&lt;&gt;""</formula>
    </cfRule>
    <cfRule type="expression" dxfId="4810" priority="5628">
      <formula>AND(CP29&lt;&gt;"",OR(CQ29:CT29&lt;&gt;""))</formula>
    </cfRule>
    <cfRule type="expression" dxfId="4809" priority="5629">
      <formula>AND(CP29="",AND(CQ29:CT29=""))</formula>
    </cfRule>
  </conditionalFormatting>
  <conditionalFormatting sqref="CT29">
    <cfRule type="expression" dxfId="4808" priority="5420">
      <formula>FM29&lt;&gt;""</formula>
    </cfRule>
    <cfRule type="expression" dxfId="4807" priority="5626">
      <formula>AND(CP29&lt;&gt;"",OR(CQ29:CT29&lt;&gt;""))</formula>
    </cfRule>
    <cfRule type="expression" dxfId="4806" priority="5627">
      <formula>AND(CP29="",AND(CQ29:CT29=""))</formula>
    </cfRule>
  </conditionalFormatting>
  <conditionalFormatting sqref="CU29">
    <cfRule type="expression" dxfId="4805" priority="5419">
      <formula>FM29&lt;&gt;""</formula>
    </cfRule>
    <cfRule type="expression" dxfId="4804" priority="5625">
      <formula>CU29=""</formula>
    </cfRule>
  </conditionalFormatting>
  <conditionalFormatting sqref="CV29">
    <cfRule type="expression" dxfId="4803" priority="5418">
      <formula>FM29&lt;&gt;""</formula>
    </cfRule>
    <cfRule type="expression" dxfId="4802" priority="5624">
      <formula>CV29=""</formula>
    </cfRule>
  </conditionalFormatting>
  <conditionalFormatting sqref="CW29">
    <cfRule type="expression" dxfId="4801" priority="5417">
      <formula>FM29&lt;&gt;""</formula>
    </cfRule>
    <cfRule type="expression" dxfId="4800" priority="5622">
      <formula>AND(CW29&lt;&gt;"",OR(CX29:DI29&lt;&gt;""))</formula>
    </cfRule>
    <cfRule type="expression" dxfId="4799" priority="5623">
      <formula>AND(CW29="",AND(CX29:DI29=""))</formula>
    </cfRule>
  </conditionalFormatting>
  <conditionalFormatting sqref="CX29">
    <cfRule type="expression" dxfId="4798" priority="5416">
      <formula>FM29&lt;&gt;""</formula>
    </cfRule>
    <cfRule type="expression" dxfId="4797" priority="5596">
      <formula>AND(CY29&lt;&gt;"",CX29="")</formula>
    </cfRule>
    <cfRule type="expression" dxfId="4796" priority="5620">
      <formula>AND(CW29&lt;&gt;"",OR(CX29:DI29&lt;&gt;""))</formula>
    </cfRule>
    <cfRule type="expression" dxfId="4795" priority="5621">
      <formula>AND(CW29="",AND(CX29:DI29=""))</formula>
    </cfRule>
  </conditionalFormatting>
  <conditionalFormatting sqref="CY29">
    <cfRule type="expression" dxfId="4794" priority="5415">
      <formula>FM29&lt;&gt;""</formula>
    </cfRule>
    <cfRule type="expression" dxfId="4793" priority="5597">
      <formula>AND(CX29&lt;&gt;"",CY29="")</formula>
    </cfRule>
    <cfRule type="expression" dxfId="4792" priority="5618">
      <formula>AND(CW29&lt;&gt;"",OR(CX29:DI29&lt;&gt;""))</formula>
    </cfRule>
    <cfRule type="expression" dxfId="4791" priority="5619">
      <formula>AND(CW29="",AND(CX29:DI29=""))</formula>
    </cfRule>
  </conditionalFormatting>
  <conditionalFormatting sqref="CZ29">
    <cfRule type="expression" dxfId="4790" priority="5414">
      <formula>FM29&lt;&gt;""</formula>
    </cfRule>
    <cfRule type="expression" dxfId="4789" priority="5616">
      <formula>AND(CW29&lt;&gt;"",OR(CX29:DI29&lt;&gt;""))</formula>
    </cfRule>
    <cfRule type="expression" dxfId="4788" priority="5617">
      <formula>AND(CW29="",AND(CX29:DI29=""))</formula>
    </cfRule>
  </conditionalFormatting>
  <conditionalFormatting sqref="DA29">
    <cfRule type="expression" dxfId="4787" priority="5413">
      <formula>FM29&lt;&gt;""</formula>
    </cfRule>
    <cfRule type="expression" dxfId="4786" priority="5594">
      <formula>AND(DB29&lt;&gt;"",DA29="")</formula>
    </cfRule>
    <cfRule type="expression" dxfId="4785" priority="5614">
      <formula>AND(CW29&lt;&gt;"",OR(CX29:DI29&lt;&gt;""))</formula>
    </cfRule>
    <cfRule type="expression" dxfId="4784" priority="5615">
      <formula>AND(CW29="",AND(CX29:DI29=""))</formula>
    </cfRule>
  </conditionalFormatting>
  <conditionalFormatting sqref="DB29">
    <cfRule type="expression" dxfId="4783" priority="5412">
      <formula>FM29&lt;&gt;""</formula>
    </cfRule>
    <cfRule type="expression" dxfId="4782" priority="5595">
      <formula>AND(DA29&lt;&gt;"",DB29="")</formula>
    </cfRule>
    <cfRule type="expression" dxfId="4781" priority="5612">
      <formula>AND(CW29&lt;&gt;"",OR(CX29:DI29&lt;&gt;""))</formula>
    </cfRule>
    <cfRule type="expression" dxfId="4780" priority="5613">
      <formula>AND(CW29="",AND(CX29:DI29=""))</formula>
    </cfRule>
  </conditionalFormatting>
  <conditionalFormatting sqref="DC29">
    <cfRule type="expression" dxfId="4779" priority="5411">
      <formula>FM29&lt;&gt;""</formula>
    </cfRule>
    <cfRule type="expression" dxfId="4778" priority="5610">
      <formula>AND(CW29&lt;&gt;"",OR(CX29:DI29&lt;&gt;""))</formula>
    </cfRule>
    <cfRule type="expression" dxfId="4777" priority="5611">
      <formula>AND(CW29="",AND(CX29:DI29=""))</formula>
    </cfRule>
  </conditionalFormatting>
  <conditionalFormatting sqref="DD29">
    <cfRule type="expression" dxfId="4776" priority="5410">
      <formula>FM29&lt;&gt;""</formula>
    </cfRule>
    <cfRule type="expression" dxfId="4775" priority="5608">
      <formula>AND(CW29&lt;&gt;"",OR(CX29:DI29&lt;&gt;""))</formula>
    </cfRule>
    <cfRule type="expression" dxfId="4774" priority="5609">
      <formula>AND(CW29="",AND(CX29:DI29=""))</formula>
    </cfRule>
  </conditionalFormatting>
  <conditionalFormatting sqref="DE29">
    <cfRule type="expression" dxfId="4773" priority="5409">
      <formula>FM29&lt;&gt;""</formula>
    </cfRule>
    <cfRule type="expression" dxfId="4772" priority="5606">
      <formula>AND(CW29&lt;&gt;"",OR(CX29:DI29&lt;&gt;""))</formula>
    </cfRule>
    <cfRule type="expression" dxfId="4771" priority="5607">
      <formula>AND(CW29="",AND(CX29:DI29=""))</formula>
    </cfRule>
  </conditionalFormatting>
  <conditionalFormatting sqref="DF29">
    <cfRule type="expression" dxfId="4770" priority="5408">
      <formula>FM29&lt;&gt;""</formula>
    </cfRule>
    <cfRule type="expression" dxfId="4769" priority="5590">
      <formula>AND(DG29&lt;&gt;"",DF29="")</formula>
    </cfRule>
    <cfRule type="expression" dxfId="4768" priority="5604">
      <formula>AND(CW29&lt;&gt;"",OR(CX29:DI29&lt;&gt;""))</formula>
    </cfRule>
    <cfRule type="expression" dxfId="4767" priority="5605">
      <formula>AND(CW29="",AND(CX29:DI29=""))</formula>
    </cfRule>
  </conditionalFormatting>
  <conditionalFormatting sqref="DG29">
    <cfRule type="expression" dxfId="4766" priority="5407">
      <formula>FM29&lt;&gt;""</formula>
    </cfRule>
    <cfRule type="expression" dxfId="4765" priority="5591">
      <formula>AND(DF29&lt;&gt;"",DG29="")</formula>
    </cfRule>
    <cfRule type="expression" dxfId="4764" priority="5602">
      <formula>AND(CW29&lt;&gt;"",OR(CX29:DI29&lt;&gt;""))</formula>
    </cfRule>
    <cfRule type="expression" dxfId="4763" priority="5603">
      <formula>AND(CW29="",AND(CX29:DI29=""))</formula>
    </cfRule>
  </conditionalFormatting>
  <conditionalFormatting sqref="DH29">
    <cfRule type="expression" dxfId="4762" priority="5406">
      <formula>FM29&lt;&gt;""</formula>
    </cfRule>
    <cfRule type="expression" dxfId="4761" priority="5600">
      <formula>AND(CW29&lt;&gt;"",OR(CX29:DI29&lt;&gt;""))</formula>
    </cfRule>
    <cfRule type="expression" dxfId="4760" priority="5601">
      <formula>AND(CW29="",AND(CX29:DI29=""))</formula>
    </cfRule>
  </conditionalFormatting>
  <conditionalFormatting sqref="DI29">
    <cfRule type="expression" dxfId="4759" priority="5405">
      <formula>FM29&lt;&gt;""</formula>
    </cfRule>
    <cfRule type="expression" dxfId="4758" priority="5598">
      <formula>AND(CW29&lt;&gt;"",OR(CX29:DI29&lt;&gt;""))</formula>
    </cfRule>
    <cfRule type="expression" dxfId="4757" priority="5599">
      <formula>AND(CW29="",AND(CX29:DI29=""))</formula>
    </cfRule>
  </conditionalFormatting>
  <conditionalFormatting sqref="DJ29">
    <cfRule type="expression" dxfId="4756" priority="5404">
      <formula>FM29&lt;&gt;""</formula>
    </cfRule>
    <cfRule type="expression" dxfId="4755" priority="5593">
      <formula>DJ29=""</formula>
    </cfRule>
  </conditionalFormatting>
  <conditionalFormatting sqref="DK29">
    <cfRule type="expression" dxfId="4754" priority="5403">
      <formula>FM29&lt;&gt;""</formula>
    </cfRule>
    <cfRule type="expression" dxfId="4753" priority="5592">
      <formula>AND(DJ29&lt;&gt;"自立",DK29="")</formula>
    </cfRule>
  </conditionalFormatting>
  <conditionalFormatting sqref="DL29">
    <cfRule type="expression" dxfId="4752" priority="5402">
      <formula>FM29&lt;&gt;""</formula>
    </cfRule>
    <cfRule type="expression" dxfId="4751" priority="5589">
      <formula>DL29=""</formula>
    </cfRule>
  </conditionalFormatting>
  <conditionalFormatting sqref="DM29">
    <cfRule type="expression" dxfId="4750" priority="5587">
      <formula>AND(DL29&lt;&gt;"アレルギー食",DM29&lt;&gt;"")</formula>
    </cfRule>
    <cfRule type="expression" dxfId="4749" priority="5588">
      <formula>AND(DL29="アレルギー食",DM29="")</formula>
    </cfRule>
  </conditionalFormatting>
  <conditionalFormatting sqref="DN29">
    <cfRule type="expression" dxfId="4748" priority="5401">
      <formula>FM29&lt;&gt;""</formula>
    </cfRule>
    <cfRule type="expression" dxfId="4747" priority="5586">
      <formula>DN29=""</formula>
    </cfRule>
  </conditionalFormatting>
  <conditionalFormatting sqref="DO29">
    <cfRule type="expression" dxfId="4746" priority="5400">
      <formula>FM29&lt;&gt;""</formula>
    </cfRule>
    <cfRule type="expression" dxfId="4745" priority="5580">
      <formula>AND(DO29&lt;&gt;"",DN29="")</formula>
    </cfRule>
    <cfRule type="expression" dxfId="4744" priority="5584">
      <formula>AND(DN29&lt;&gt;"自立",DO29="")</formula>
    </cfRule>
    <cfRule type="expression" dxfId="4743" priority="5585">
      <formula>AND(DN29="自立",DO29&lt;&gt;"")</formula>
    </cfRule>
  </conditionalFormatting>
  <conditionalFormatting sqref="DP29">
    <cfRule type="expression" dxfId="4742" priority="5399">
      <formula>FM29&lt;&gt;""</formula>
    </cfRule>
    <cfRule type="expression" dxfId="4741" priority="5583">
      <formula>DP29=""</formula>
    </cfRule>
  </conditionalFormatting>
  <conditionalFormatting sqref="DQ29">
    <cfRule type="expression" dxfId="4740" priority="5398">
      <formula>FM29&lt;&gt;""</formula>
    </cfRule>
    <cfRule type="expression" dxfId="4739" priority="5579">
      <formula>AND(DQ29&lt;&gt;"",DP29="")</formula>
    </cfRule>
    <cfRule type="expression" dxfId="4738" priority="5581">
      <formula>AND(DP29&lt;&gt;"自立",DQ29="")</formula>
    </cfRule>
    <cfRule type="expression" dxfId="4737" priority="5582">
      <formula>AND(DP29="自立",DQ29&lt;&gt;"")</formula>
    </cfRule>
  </conditionalFormatting>
  <conditionalFormatting sqref="DR29">
    <cfRule type="expression" dxfId="4736" priority="5397">
      <formula>FM29&lt;&gt;""</formula>
    </cfRule>
    <cfRule type="expression" dxfId="4735" priority="5578">
      <formula>DR29=""</formula>
    </cfRule>
  </conditionalFormatting>
  <conditionalFormatting sqref="DS29">
    <cfRule type="expression" dxfId="4734" priority="5396">
      <formula>FM29&lt;&gt;""</formula>
    </cfRule>
    <cfRule type="expression" dxfId="4733" priority="5575">
      <formula>AND(DS29&lt;&gt;"",DR29="")</formula>
    </cfRule>
    <cfRule type="expression" dxfId="4732" priority="5576">
      <formula>AND(DR29&lt;&gt;"自立",DS29="")</formula>
    </cfRule>
    <cfRule type="expression" dxfId="4731" priority="5577">
      <formula>AND(DR29="自立",DS29&lt;&gt;"")</formula>
    </cfRule>
  </conditionalFormatting>
  <conditionalFormatting sqref="DT29">
    <cfRule type="expression" dxfId="4730" priority="5395">
      <formula>FM29&lt;&gt;""</formula>
    </cfRule>
    <cfRule type="expression" dxfId="4729" priority="5574">
      <formula>DT29=""</formula>
    </cfRule>
  </conditionalFormatting>
  <conditionalFormatting sqref="DV29">
    <cfRule type="expression" dxfId="4728" priority="5393">
      <formula>FM29&lt;&gt;""</formula>
    </cfRule>
    <cfRule type="expression" dxfId="4727" priority="5573">
      <formula>DV29=""</formula>
    </cfRule>
  </conditionalFormatting>
  <conditionalFormatting sqref="EA29">
    <cfRule type="expression" dxfId="4726" priority="5391">
      <formula>FM29&lt;&gt;""</formula>
    </cfRule>
    <cfRule type="expression" dxfId="4725" priority="5523">
      <formula>AND(EB29&lt;&gt;"",EA29&lt;&gt;"その他")</formula>
    </cfRule>
    <cfRule type="expression" dxfId="4724" priority="5572">
      <formula>EA29=""</formula>
    </cfRule>
  </conditionalFormatting>
  <conditionalFormatting sqref="EB29">
    <cfRule type="expression" dxfId="4723" priority="5570">
      <formula>AND(EA29&lt;&gt;"その他",EB29&lt;&gt;"")</formula>
    </cfRule>
    <cfRule type="expression" dxfId="4722" priority="5571">
      <formula>AND(EA29="その他",EB29="")</formula>
    </cfRule>
  </conditionalFormatting>
  <conditionalFormatting sqref="EC29">
    <cfRule type="expression" dxfId="4721" priority="5390">
      <formula>FM29&lt;&gt;""</formula>
    </cfRule>
    <cfRule type="expression" dxfId="4720" priority="5569">
      <formula>AND(EC29:EI29="")</formula>
    </cfRule>
  </conditionalFormatting>
  <conditionalFormatting sqref="ED29">
    <cfRule type="expression" dxfId="4719" priority="5389">
      <formula>FM29&lt;&gt;""</formula>
    </cfRule>
    <cfRule type="expression" dxfId="4718" priority="5568">
      <formula>AND(EC29:EI29="")</formula>
    </cfRule>
  </conditionalFormatting>
  <conditionalFormatting sqref="EE29">
    <cfRule type="expression" dxfId="4717" priority="5388">
      <formula>FM29&lt;&gt;""</formula>
    </cfRule>
    <cfRule type="expression" dxfId="4716" priority="5567">
      <formula>AND(EC29:EI29="")</formula>
    </cfRule>
  </conditionalFormatting>
  <conditionalFormatting sqref="EF29">
    <cfRule type="expression" dxfId="4715" priority="5387">
      <formula>FM29&lt;&gt;""</formula>
    </cfRule>
    <cfRule type="expression" dxfId="4714" priority="5566">
      <formula>AND(EC29:EI29="")</formula>
    </cfRule>
  </conditionalFormatting>
  <conditionalFormatting sqref="EG29">
    <cfRule type="expression" dxfId="4713" priority="5386">
      <formula>FM29&lt;&gt;""</formula>
    </cfRule>
    <cfRule type="expression" dxfId="4712" priority="5565">
      <formula>AND(EC29:EI29="")</formula>
    </cfRule>
  </conditionalFormatting>
  <conditionalFormatting sqref="EH29">
    <cfRule type="expression" dxfId="4711" priority="5385">
      <formula>FM29&lt;&gt;""</formula>
    </cfRule>
    <cfRule type="expression" dxfId="4710" priority="5564">
      <formula>AND(EC29:EI29="")</formula>
    </cfRule>
  </conditionalFormatting>
  <conditionalFormatting sqref="EI29">
    <cfRule type="expression" dxfId="4709" priority="5384">
      <formula>FM29&lt;&gt;""</formula>
    </cfRule>
    <cfRule type="expression" dxfId="4708" priority="5563">
      <formula>AND(EC29:EI29="")</formula>
    </cfRule>
  </conditionalFormatting>
  <conditionalFormatting sqref="EL29">
    <cfRule type="expression" dxfId="4707" priority="5383">
      <formula>FM29&lt;&gt;""</formula>
    </cfRule>
    <cfRule type="expression" dxfId="4706" priority="5561">
      <formula>AND(EK29&lt;&gt;"",EL29&lt;&gt;"")</formula>
    </cfRule>
    <cfRule type="expression" dxfId="4705" priority="5562">
      <formula>AND(EK29="",EL29="")</formula>
    </cfRule>
  </conditionalFormatting>
  <conditionalFormatting sqref="EM29">
    <cfRule type="expression" dxfId="4704" priority="5382">
      <formula>FM29&lt;&gt;""</formula>
    </cfRule>
    <cfRule type="expression" dxfId="4703" priority="5559">
      <formula>AND(EK29&lt;&gt;"",EM29&lt;&gt;"")</formula>
    </cfRule>
    <cfRule type="expression" dxfId="4702" priority="5560">
      <formula>AND(EK29="",EM29="")</formula>
    </cfRule>
  </conditionalFormatting>
  <conditionalFormatting sqref="EN29">
    <cfRule type="expression" dxfId="4701" priority="5381">
      <formula>FM29&lt;&gt;""</formula>
    </cfRule>
    <cfRule type="expression" dxfId="4700" priority="5557">
      <formula>AND(EK29&lt;&gt;"",EN29&lt;&gt;"")</formula>
    </cfRule>
    <cfRule type="expression" dxfId="4699" priority="5558">
      <formula>AND(EK29="",EN29="")</formula>
    </cfRule>
  </conditionalFormatting>
  <conditionalFormatting sqref="EP29">
    <cfRule type="expression" dxfId="4698" priority="5551">
      <formula>AND(EK29&lt;&gt;"",EP29&lt;&gt;"")</formula>
    </cfRule>
    <cfRule type="expression" dxfId="4697" priority="5555">
      <formula>AND(EP29&lt;&gt;"",EO29="")</formula>
    </cfRule>
    <cfRule type="expression" dxfId="4696" priority="5556">
      <formula>AND(EO29&lt;&gt;"",EP29="")</formula>
    </cfRule>
  </conditionalFormatting>
  <conditionalFormatting sqref="EQ29">
    <cfRule type="expression" dxfId="4695" priority="5550">
      <formula>AND(EK29&lt;&gt;"",EQ29&lt;&gt;"")</formula>
    </cfRule>
    <cfRule type="expression" dxfId="4694" priority="5553">
      <formula>AND(EQ29&lt;&gt;"",EO29="")</formula>
    </cfRule>
    <cfRule type="expression" dxfId="4693" priority="5554">
      <formula>AND(EO29&lt;&gt;"",EQ29="")</formula>
    </cfRule>
  </conditionalFormatting>
  <conditionalFormatting sqref="EO29">
    <cfRule type="expression" dxfId="4692" priority="5552">
      <formula>AND(EK29&lt;&gt;"",EO29&lt;&gt;"")</formula>
    </cfRule>
  </conditionalFormatting>
  <conditionalFormatting sqref="ES29">
    <cfRule type="expression" dxfId="4691" priority="5380">
      <formula>FM29&lt;&gt;""</formula>
    </cfRule>
    <cfRule type="expression" dxfId="4690" priority="5548">
      <formula>AND(ER29&lt;&gt;"",ES29&lt;&gt;"")</formula>
    </cfRule>
    <cfRule type="expression" dxfId="4689" priority="5549">
      <formula>AND(ER29="",ES29="")</formula>
    </cfRule>
  </conditionalFormatting>
  <conditionalFormatting sqref="ET29">
    <cfRule type="expression" dxfId="4688" priority="5379">
      <formula>FM29&lt;&gt;""</formula>
    </cfRule>
    <cfRule type="expression" dxfId="4687" priority="5546">
      <formula>AND(ER29&lt;&gt;"",ET29&lt;&gt;"")</formula>
    </cfRule>
    <cfRule type="expression" dxfId="4686" priority="5547">
      <formula>AND(ER29="",ET29="")</formula>
    </cfRule>
  </conditionalFormatting>
  <conditionalFormatting sqref="EU29">
    <cfRule type="expression" dxfId="4685" priority="5378">
      <formula>FM29&lt;&gt;""</formula>
    </cfRule>
    <cfRule type="expression" dxfId="4684" priority="5544">
      <formula>AND(ER29&lt;&gt;"",EU29&lt;&gt;"")</formula>
    </cfRule>
    <cfRule type="expression" dxfId="4683" priority="5545">
      <formula>AND(ER29="",EU29="")</formula>
    </cfRule>
  </conditionalFormatting>
  <conditionalFormatting sqref="EW29">
    <cfRule type="expression" dxfId="4682" priority="5538">
      <formula>AND(ER29&lt;&gt;"",EW29&lt;&gt;"")</formula>
    </cfRule>
    <cfRule type="expression" dxfId="4681" priority="5542">
      <formula>AND(EW29&lt;&gt;"",EV29="")</formula>
    </cfRule>
    <cfRule type="expression" dxfId="4680" priority="5543">
      <formula>AND(EV29&lt;&gt;"",EW29="")</formula>
    </cfRule>
  </conditionalFormatting>
  <conditionalFormatting sqref="EX29">
    <cfRule type="expression" dxfId="4679" priority="5537">
      <formula>AND(ER29&lt;&gt;"",EX29&lt;&gt;"")</formula>
    </cfRule>
    <cfRule type="expression" dxfId="4678" priority="5540">
      <formula>AND(EX29&lt;&gt;"",EV29="")</formula>
    </cfRule>
    <cfRule type="expression" dxfId="4677" priority="5541">
      <formula>AND(EV29&lt;&gt;"",EX29="")</formula>
    </cfRule>
  </conditionalFormatting>
  <conditionalFormatting sqref="EV29">
    <cfRule type="expression" dxfId="4676" priority="5539">
      <formula>AND(ER29&lt;&gt;"",EV29&lt;&gt;"")</formula>
    </cfRule>
  </conditionalFormatting>
  <conditionalFormatting sqref="ER29">
    <cfRule type="expression" dxfId="4675" priority="5536">
      <formula>AND(ER29&lt;&gt;"",OR(ES29:EX29&lt;&gt;""))</formula>
    </cfRule>
  </conditionalFormatting>
  <conditionalFormatting sqref="EK29">
    <cfRule type="expression" dxfId="4674" priority="5535">
      <formula>AND(EK29&lt;&gt;"",OR(EL29:EQ29&lt;&gt;""))</formula>
    </cfRule>
  </conditionalFormatting>
  <conditionalFormatting sqref="EY29">
    <cfRule type="expression" dxfId="4673" priority="5377">
      <formula>FM29&lt;&gt;""</formula>
    </cfRule>
    <cfRule type="expression" dxfId="4672" priority="5534">
      <formula>AND(EY29:FD29="")</formula>
    </cfRule>
  </conditionalFormatting>
  <conditionalFormatting sqref="EZ29">
    <cfRule type="expression" dxfId="4671" priority="5376">
      <formula>FM29&lt;&gt;""</formula>
    </cfRule>
    <cfRule type="expression" dxfId="4670" priority="5533">
      <formula>AND(EY29:FD29="")</formula>
    </cfRule>
  </conditionalFormatting>
  <conditionalFormatting sqref="FA29">
    <cfRule type="expression" dxfId="4669" priority="5375">
      <formula>FM29&lt;&gt;""</formula>
    </cfRule>
    <cfRule type="expression" dxfId="4668" priority="5532">
      <formula>AND(EY29:FD29="")</formula>
    </cfRule>
  </conditionalFormatting>
  <conditionalFormatting sqref="FB29">
    <cfRule type="expression" dxfId="4667" priority="5374">
      <formula>FM29&lt;&gt;""</formula>
    </cfRule>
    <cfRule type="expression" dxfId="4666" priority="5531">
      <formula>AND(EY29:FD29="")</formula>
    </cfRule>
  </conditionalFormatting>
  <conditionalFormatting sqref="FD29">
    <cfRule type="expression" dxfId="4665" priority="5372">
      <formula>FM29&lt;&gt;""</formula>
    </cfRule>
    <cfRule type="expression" dxfId="4664" priority="5530">
      <formula>AND(EY29:FD29="")</formula>
    </cfRule>
  </conditionalFormatting>
  <conditionalFormatting sqref="FC29">
    <cfRule type="expression" dxfId="4663" priority="5373">
      <formula>FM29&lt;&gt;""</formula>
    </cfRule>
    <cfRule type="expression" dxfId="4662" priority="5529">
      <formula>AND(EY29:FD29="")</formula>
    </cfRule>
  </conditionalFormatting>
  <conditionalFormatting sqref="FE29">
    <cfRule type="expression" dxfId="4661" priority="5371">
      <formula>FM29&lt;&gt;""</formula>
    </cfRule>
    <cfRule type="expression" dxfId="4660" priority="5528">
      <formula>FE29=""</formula>
    </cfRule>
  </conditionalFormatting>
  <conditionalFormatting sqref="FF29">
    <cfRule type="expression" dxfId="4659" priority="5526">
      <formula>AND(FE29&lt;&gt;"2人以上の体制",FF29&lt;&gt;"")</formula>
    </cfRule>
    <cfRule type="expression" dxfId="4658" priority="5527">
      <formula>AND(FE29="2人以上の体制",FF29="")</formula>
    </cfRule>
  </conditionalFormatting>
  <conditionalFormatting sqref="FG29">
    <cfRule type="expression" dxfId="4657" priority="5370">
      <formula>FM29&lt;&gt;""</formula>
    </cfRule>
    <cfRule type="expression" dxfId="4656" priority="5525">
      <formula>FG29=""</formula>
    </cfRule>
  </conditionalFormatting>
  <conditionalFormatting sqref="FH29">
    <cfRule type="expression" dxfId="4655" priority="5369">
      <formula>FM29&lt;&gt;""</formula>
    </cfRule>
    <cfRule type="expression" dxfId="4654" priority="5524">
      <formula>FH29=""</formula>
    </cfRule>
  </conditionalFormatting>
  <conditionalFormatting sqref="BO29">
    <cfRule type="expression" dxfId="4653" priority="5443">
      <formula>FM29&lt;&gt;""</formula>
    </cfRule>
    <cfRule type="expression" dxfId="4652" priority="5522">
      <formula>BO29=""</formula>
    </cfRule>
  </conditionalFormatting>
  <conditionalFormatting sqref="BP29">
    <cfRule type="expression" dxfId="4651" priority="5442">
      <formula>FM29&lt;&gt;""</formula>
    </cfRule>
    <cfRule type="expression" dxfId="4650" priority="5521">
      <formula>BP29=""</formula>
    </cfRule>
  </conditionalFormatting>
  <conditionalFormatting sqref="BQ29">
    <cfRule type="expression" dxfId="4649" priority="5441">
      <formula>FM29&lt;&gt;""</formula>
    </cfRule>
    <cfRule type="expression" dxfId="4648" priority="5520">
      <formula>BQ29=""</formula>
    </cfRule>
  </conditionalFormatting>
  <conditionalFormatting sqref="BR29">
    <cfRule type="expression" dxfId="4647" priority="5440">
      <formula>FM29&lt;&gt;""</formula>
    </cfRule>
    <cfRule type="expression" dxfId="4646" priority="5509">
      <formula>AND(BR29:BS29="")</formula>
    </cfRule>
  </conditionalFormatting>
  <conditionalFormatting sqref="BS29">
    <cfRule type="expression" dxfId="4645" priority="5439">
      <formula>FM29&lt;&gt;""</formula>
    </cfRule>
    <cfRule type="expression" dxfId="4644" priority="5519">
      <formula>AND(BR29:BS29="")</formula>
    </cfRule>
  </conditionalFormatting>
  <conditionalFormatting sqref="BU29">
    <cfRule type="expression" dxfId="4643" priority="5514">
      <formula>AND(BT29="",BU29&lt;&gt;"")</formula>
    </cfRule>
    <cfRule type="expression" dxfId="4642" priority="5518">
      <formula>AND(BT29&lt;&gt;"",BU29="")</formula>
    </cfRule>
  </conditionalFormatting>
  <conditionalFormatting sqref="BV29">
    <cfRule type="expression" dxfId="4641" priority="5513">
      <formula>AND(BT29="",BV29&lt;&gt;"")</formula>
    </cfRule>
    <cfRule type="expression" dxfId="4640" priority="5517">
      <formula>AND(BT29&lt;&gt;"",BV29="")</formula>
    </cfRule>
  </conditionalFormatting>
  <conditionalFormatting sqref="BW29">
    <cfRule type="expression" dxfId="4639" priority="5512">
      <formula>AND(BT29="",BW29&lt;&gt;"")</formula>
    </cfRule>
    <cfRule type="expression" dxfId="4638" priority="5516">
      <formula>AND(BT29&lt;&gt;"",AND(BW29:BX29=""))</formula>
    </cfRule>
  </conditionalFormatting>
  <conditionalFormatting sqref="BX29">
    <cfRule type="expression" dxfId="4637" priority="5511">
      <formula>AND(BT29="",BX29&lt;&gt;"")</formula>
    </cfRule>
    <cfRule type="expression" dxfId="4636" priority="5515">
      <formula>AND(BT29&lt;&gt;"",AND(BW29:BX29=""))</formula>
    </cfRule>
  </conditionalFormatting>
  <conditionalFormatting sqref="BT29">
    <cfRule type="expression" dxfId="4635" priority="5510">
      <formula>AND(BT29="",OR(BU29:BX29&lt;&gt;""))</formula>
    </cfRule>
  </conditionalFormatting>
  <conditionalFormatting sqref="BY29">
    <cfRule type="expression" dxfId="4634" priority="5438">
      <formula>FM29&lt;&gt;""</formula>
    </cfRule>
    <cfRule type="expression" dxfId="4633" priority="5508">
      <formula>BY29=""</formula>
    </cfRule>
  </conditionalFormatting>
  <conditionalFormatting sqref="BZ29">
    <cfRule type="expression" dxfId="4632" priority="5437">
      <formula>FM29&lt;&gt;""</formula>
    </cfRule>
    <cfRule type="expression" dxfId="4631" priority="5507">
      <formula>BZ29=""</formula>
    </cfRule>
  </conditionalFormatting>
  <conditionalFormatting sqref="CC29">
    <cfRule type="expression" dxfId="4630" priority="5436">
      <formula>FM29&lt;&gt;""</formula>
    </cfRule>
    <cfRule type="expression" dxfId="4629" priority="5506">
      <formula>CC29=""</formula>
    </cfRule>
  </conditionalFormatting>
  <conditionalFormatting sqref="CD29">
    <cfRule type="expression" dxfId="4628" priority="5435">
      <formula>FM29&lt;&gt;""</formula>
    </cfRule>
    <cfRule type="expression" dxfId="4627" priority="5505">
      <formula>CD29=""</formula>
    </cfRule>
  </conditionalFormatting>
  <conditionalFormatting sqref="CE29">
    <cfRule type="expression" dxfId="4626" priority="5434">
      <formula>FM29&lt;&gt;""</formula>
    </cfRule>
    <cfRule type="expression" dxfId="4625" priority="5504">
      <formula>CE29=""</formula>
    </cfRule>
  </conditionalFormatting>
  <conditionalFormatting sqref="FK29">
    <cfRule type="expression" dxfId="4624" priority="5503">
      <formula>FK29=""</formula>
    </cfRule>
  </conditionalFormatting>
  <conditionalFormatting sqref="H29">
    <cfRule type="expression" dxfId="4623" priority="5484">
      <formula>FM29&lt;&gt;""</formula>
    </cfRule>
    <cfRule type="expression" dxfId="4622" priority="5500">
      <formula>H29=""</formula>
    </cfRule>
  </conditionalFormatting>
  <conditionalFormatting sqref="B29">
    <cfRule type="expression" dxfId="4621" priority="5368">
      <formula>FM29&lt;&gt;""</formula>
    </cfRule>
    <cfRule type="expression" dxfId="4620" priority="5499">
      <formula>B29=""</formula>
    </cfRule>
  </conditionalFormatting>
  <conditionalFormatting sqref="CF29">
    <cfRule type="expression" dxfId="4619" priority="5433">
      <formula>FM29&lt;&gt;""</formula>
    </cfRule>
    <cfRule type="expression" dxfId="4618" priority="5498">
      <formula>CF29=""</formula>
    </cfRule>
  </conditionalFormatting>
  <conditionalFormatting sqref="EJ29">
    <cfRule type="expression" dxfId="4617" priority="5497">
      <formula>AND(OR(EC29:EH29&lt;&gt;""),EJ29="")</formula>
    </cfRule>
  </conditionalFormatting>
  <conditionalFormatting sqref="BE29">
    <cfRule type="expression" dxfId="4616" priority="5444">
      <formula>FM29&lt;&gt;""</formula>
    </cfRule>
    <cfRule type="expression" dxfId="4615" priority="5496">
      <formula>BE29=""</formula>
    </cfRule>
  </conditionalFormatting>
  <conditionalFormatting sqref="BF29">
    <cfRule type="expression" dxfId="4614" priority="5495">
      <formula>AND(BE29="同居",AND(BF29="",BG29=""))</formula>
    </cfRule>
  </conditionalFormatting>
  <conditionalFormatting sqref="CB29">
    <cfRule type="expression" dxfId="4613" priority="5494">
      <formula>AND(CA29&lt;&gt;"",CB29="")</formula>
    </cfRule>
  </conditionalFormatting>
  <conditionalFormatting sqref="CA29">
    <cfRule type="expression" dxfId="4612" priority="5493">
      <formula>AND(CA29="",CB29&lt;&gt;"")</formula>
    </cfRule>
  </conditionalFormatting>
  <conditionalFormatting sqref="DU29">
    <cfRule type="expression" dxfId="4611" priority="5394">
      <formula>FM29&lt;&gt;""</formula>
    </cfRule>
    <cfRule type="expression" dxfId="4610" priority="5490">
      <formula>AND(DU29&lt;&gt;"",DT29="")</formula>
    </cfRule>
    <cfRule type="expression" dxfId="4609" priority="5491">
      <formula>AND(DT29&lt;&gt;"自立",DU29="")</formula>
    </cfRule>
    <cfRule type="expression" dxfId="4608" priority="5492">
      <formula>AND(DT29="自立",DU29&lt;&gt;"")</formula>
    </cfRule>
  </conditionalFormatting>
  <conditionalFormatting sqref="DW29">
    <cfRule type="expression" dxfId="4607" priority="5392">
      <formula>FM29&lt;&gt;""</formula>
    </cfRule>
    <cfRule type="expression" dxfId="4606" priority="5487">
      <formula>AND(DW29&lt;&gt;"",DV29="")</formula>
    </cfRule>
    <cfRule type="expression" dxfId="4605" priority="5488">
      <formula>AND(DV29="自立",DW29&lt;&gt;"")</formula>
    </cfRule>
    <cfRule type="expression" dxfId="4604" priority="5489">
      <formula>AND(DV29&lt;&gt;"自立",DW29="")</formula>
    </cfRule>
  </conditionalFormatting>
  <conditionalFormatting sqref="I29:J29">
    <cfRule type="expression" dxfId="4603" priority="5486">
      <formula>I29=""</formula>
    </cfRule>
  </conditionalFormatting>
  <conditionalFormatting sqref="P29">
    <cfRule type="expression" dxfId="4602" priority="5480">
      <formula>FM29&lt;&gt;""</formula>
    </cfRule>
    <cfRule type="expression" dxfId="4601" priority="5485">
      <formula>P29=""</formula>
    </cfRule>
  </conditionalFormatting>
  <conditionalFormatting sqref="FN29">
    <cfRule type="expression" dxfId="4600" priority="5363">
      <formula>AND(FN29="",AND(Q29:FJ29=""))</formula>
    </cfRule>
    <cfRule type="expression" dxfId="4599" priority="5364">
      <formula>AND(FN29&lt;&gt;"",OR(Q29:FJ29&lt;&gt;""))</formula>
    </cfRule>
  </conditionalFormatting>
  <conditionalFormatting sqref="FM29">
    <cfRule type="expression" dxfId="4598" priority="5365">
      <formula>AND(FM29="",AND(Q29:FJ29=""))</formula>
    </cfRule>
    <cfRule type="expression" dxfId="4597" priority="5367">
      <formula>AND(FM29&lt;&gt;"",OR(Q29:FJ29&lt;&gt;""))</formula>
    </cfRule>
  </conditionalFormatting>
  <conditionalFormatting sqref="FL29">
    <cfRule type="expression" dxfId="4596" priority="5366">
      <formula>FL29=""</formula>
    </cfRule>
  </conditionalFormatting>
  <conditionalFormatting sqref="C30">
    <cfRule type="expression" dxfId="4595" priority="5362">
      <formula>C30=""</formula>
    </cfRule>
  </conditionalFormatting>
  <conditionalFormatting sqref="D30">
    <cfRule type="expression" dxfId="4594" priority="5361">
      <formula>D30=""</formula>
    </cfRule>
  </conditionalFormatting>
  <conditionalFormatting sqref="E30">
    <cfRule type="expression" dxfId="4593" priority="5360">
      <formula>E30=""</formula>
    </cfRule>
  </conditionalFormatting>
  <conditionalFormatting sqref="G30">
    <cfRule type="expression" dxfId="4592" priority="5359">
      <formula>G30=""</formula>
    </cfRule>
  </conditionalFormatting>
  <conditionalFormatting sqref="K30">
    <cfRule type="expression" dxfId="4591" priority="5100">
      <formula>FM30&lt;&gt;""</formula>
    </cfRule>
    <cfRule type="expression" dxfId="4590" priority="5358">
      <formula>AND(K30="",L30="")</formula>
    </cfRule>
  </conditionalFormatting>
  <conditionalFormatting sqref="L30">
    <cfRule type="expression" dxfId="4589" priority="5099">
      <formula>FM30&lt;&gt;""</formula>
    </cfRule>
    <cfRule type="expression" dxfId="4588" priority="5357">
      <formula>AND(K30="",L30="")</formula>
    </cfRule>
  </conditionalFormatting>
  <conditionalFormatting sqref="O30">
    <cfRule type="expression" dxfId="4587" priority="5098">
      <formula>FM30&lt;&gt;""</formula>
    </cfRule>
    <cfRule type="expression" dxfId="4586" priority="5356">
      <formula>O30=""</formula>
    </cfRule>
  </conditionalFormatting>
  <conditionalFormatting sqref="Q30">
    <cfRule type="expression" dxfId="4585" priority="5096">
      <formula>FM30&lt;&gt;""</formula>
    </cfRule>
    <cfRule type="expression" dxfId="4584" priority="5354">
      <formula>AND(Q30&lt;&gt;"",OR(R30:AD30&lt;&gt;""))</formula>
    </cfRule>
    <cfRule type="expression" dxfId="4583" priority="5355">
      <formula>AND(Q30="",AND(R30:AD30=""))</formula>
    </cfRule>
  </conditionalFormatting>
  <conditionalFormatting sqref="R30">
    <cfRule type="expression" dxfId="4582" priority="5095">
      <formula>FM30&lt;&gt;""</formula>
    </cfRule>
    <cfRule type="expression" dxfId="4581" priority="5352">
      <formula>AND(Q30&lt;&gt;"",OR(R30:AD30&lt;&gt;""))</formula>
    </cfRule>
    <cfRule type="expression" dxfId="4580" priority="5353">
      <formula>AND(Q30="",AND(R30:AD30=""))</formula>
    </cfRule>
  </conditionalFormatting>
  <conditionalFormatting sqref="S30">
    <cfRule type="expression" dxfId="4579" priority="5094">
      <formula>FM30&lt;&gt;""</formula>
    </cfRule>
    <cfRule type="expression" dxfId="4578" priority="5350">
      <formula>AND(Q30&lt;&gt;"",OR(R30:AD30&lt;&gt;""))</formula>
    </cfRule>
    <cfRule type="expression" dxfId="4577" priority="5351">
      <formula>AND(Q30="",AND(R30:AD30=""))</formula>
    </cfRule>
  </conditionalFormatting>
  <conditionalFormatting sqref="T30">
    <cfRule type="expression" dxfId="4576" priority="5093">
      <formula>FM30&lt;&gt;""</formula>
    </cfRule>
    <cfRule type="expression" dxfId="4575" priority="5338">
      <formula>AND(Q30&lt;&gt;"",OR(R30:AD30&lt;&gt;""))</formula>
    </cfRule>
    <cfRule type="expression" dxfId="4574" priority="5349">
      <formula>AND(Q30="",AND(R30:AD30=""))</formula>
    </cfRule>
  </conditionalFormatting>
  <conditionalFormatting sqref="U30">
    <cfRule type="expression" dxfId="4573" priority="5092">
      <formula>FM30&lt;&gt;""</formula>
    </cfRule>
    <cfRule type="expression" dxfId="4572" priority="5337">
      <formula>AND(Q30&lt;&gt;"",OR(R30:AD30&lt;&gt;""))</formula>
    </cfRule>
    <cfRule type="expression" dxfId="4571" priority="5348">
      <formula>AND(Q30="",AND(R30:AD30=""))</formula>
    </cfRule>
  </conditionalFormatting>
  <conditionalFormatting sqref="V30">
    <cfRule type="expression" dxfId="4570" priority="5091">
      <formula>FM30&lt;&gt;""</formula>
    </cfRule>
    <cfRule type="expression" dxfId="4569" priority="5336">
      <formula>AND(Q30&lt;&gt;"",OR(R30:AD30&lt;&gt;""))</formula>
    </cfRule>
    <cfRule type="expression" dxfId="4568" priority="5347">
      <formula>AND(Q30="",AND(R30:AD30=""))</formula>
    </cfRule>
  </conditionalFormatting>
  <conditionalFormatting sqref="W30">
    <cfRule type="expression" dxfId="4567" priority="5090">
      <formula>FM30&lt;&gt;""</formula>
    </cfRule>
    <cfRule type="expression" dxfId="4566" priority="5335">
      <formula>AND(Q30&lt;&gt;"",OR(R30:AD30&lt;&gt;""))</formula>
    </cfRule>
    <cfRule type="expression" dxfId="4565" priority="5346">
      <formula>AND(Q30="",AND(R30:AD30=""))</formula>
    </cfRule>
  </conditionalFormatting>
  <conditionalFormatting sqref="X30">
    <cfRule type="expression" dxfId="4564" priority="5089">
      <formula>FM30&lt;&gt;""</formula>
    </cfRule>
    <cfRule type="expression" dxfId="4563" priority="5334">
      <formula>AND(Q30&lt;&gt;"",OR(R30:AD30&lt;&gt;""))</formula>
    </cfRule>
    <cfRule type="expression" dxfId="4562" priority="5345">
      <formula>AND(Q30="",AND(R30:AD30=""))</formula>
    </cfRule>
  </conditionalFormatting>
  <conditionalFormatting sqref="Y30">
    <cfRule type="expression" dxfId="4561" priority="5088">
      <formula>FM30&lt;&gt;""</formula>
    </cfRule>
    <cfRule type="expression" dxfId="4560" priority="5333">
      <formula>AND(Q30&lt;&gt;"",OR(R30:AD30&lt;&gt;""))</formula>
    </cfRule>
    <cfRule type="expression" dxfId="4559" priority="5344">
      <formula>AND(Q30="",AND(R30:AD30=""))</formula>
    </cfRule>
  </conditionalFormatting>
  <conditionalFormatting sqref="Z30">
    <cfRule type="expression" dxfId="4558" priority="5087">
      <formula>FM30&lt;&gt;""</formula>
    </cfRule>
    <cfRule type="expression" dxfId="4557" priority="5332">
      <formula>AND(Q30&lt;&gt;"",OR(R30:AD30&lt;&gt;""))</formula>
    </cfRule>
    <cfRule type="expression" dxfId="4556" priority="5343">
      <formula>AND(Q30="",AND(R30:AD30=""))</formula>
    </cfRule>
  </conditionalFormatting>
  <conditionalFormatting sqref="AA30">
    <cfRule type="expression" dxfId="4555" priority="5086">
      <formula>FM30&lt;&gt;""</formula>
    </cfRule>
    <cfRule type="expression" dxfId="4554" priority="5331">
      <formula>AND(Q30&lt;&gt;"",OR(R30:AD30&lt;&gt;""))</formula>
    </cfRule>
    <cfRule type="expression" dxfId="4553" priority="5342">
      <formula>AND(Q30="",AND(R30:AD30=""))</formula>
    </cfRule>
  </conditionalFormatting>
  <conditionalFormatting sqref="AB30">
    <cfRule type="expression" dxfId="4552" priority="5085">
      <formula>FM30&lt;&gt;""</formula>
    </cfRule>
    <cfRule type="expression" dxfId="4551" priority="5330">
      <formula>AND(Q30&lt;&gt;"",OR(R30:AD30&lt;&gt;""))</formula>
    </cfRule>
    <cfRule type="expression" dxfId="4550" priority="5341">
      <formula>AND(Q30="",AND(R30:AD30=""))</formula>
    </cfRule>
  </conditionalFormatting>
  <conditionalFormatting sqref="AC30">
    <cfRule type="expression" dxfId="4549" priority="5084">
      <formula>FM30&lt;&gt;""</formula>
    </cfRule>
    <cfRule type="expression" dxfId="4548" priority="5329">
      <formula>AND(Q30&lt;&gt;"",OR(R30:AD30&lt;&gt;""))</formula>
    </cfRule>
    <cfRule type="expression" dxfId="4547" priority="5340">
      <formula>AND(Q30="",AND(R30:AD30=""))</formula>
    </cfRule>
  </conditionalFormatting>
  <conditionalFormatting sqref="AD30">
    <cfRule type="expression" dxfId="4546" priority="5083">
      <formula>FM30&lt;&gt;""</formula>
    </cfRule>
    <cfRule type="expression" dxfId="4545" priority="5328">
      <formula>AND(Q30&lt;&gt;"",OR(R30:AD30&lt;&gt;""))</formula>
    </cfRule>
    <cfRule type="expression" dxfId="4544" priority="5339">
      <formula>AND(Q30="",AND(R30:AD30=""))</formula>
    </cfRule>
  </conditionalFormatting>
  <conditionalFormatting sqref="AE30">
    <cfRule type="expression" dxfId="4543" priority="5082">
      <formula>FM30&lt;&gt;""</formula>
    </cfRule>
    <cfRule type="expression" dxfId="4542" priority="5325">
      <formula>AND(AE30="無",OR(AF30:AI30&lt;&gt;""))</formula>
    </cfRule>
    <cfRule type="expression" dxfId="4541" priority="5326">
      <formula>AND(AE30="有",AND(AF30:AI30=""))</formula>
    </cfRule>
    <cfRule type="expression" dxfId="4540" priority="5327">
      <formula>AE30=""</formula>
    </cfRule>
  </conditionalFormatting>
  <conditionalFormatting sqref="AF30">
    <cfRule type="expression" dxfId="4539" priority="5320">
      <formula>AND(AE30="無",OR(AF30:AI30&lt;&gt;""))</formula>
    </cfRule>
    <cfRule type="expression" dxfId="4538" priority="5324">
      <formula>AND(AE30="有",AND(AF30:AI30=""))</formula>
    </cfRule>
  </conditionalFormatting>
  <conditionalFormatting sqref="AG30">
    <cfRule type="expression" dxfId="4537" priority="5319">
      <formula>AND(AE30="無",OR(AF30:AI30&lt;&gt;""))</formula>
    </cfRule>
    <cfRule type="expression" dxfId="4536" priority="5323">
      <formula>AND(AE30="有",AND(AF30:AI30=""))</formula>
    </cfRule>
  </conditionalFormatting>
  <conditionalFormatting sqref="AH30">
    <cfRule type="expression" dxfId="4535" priority="5318">
      <formula>AND(AE30="無",OR(AF30:AI30&lt;&gt;""))</formula>
    </cfRule>
    <cfRule type="expression" dxfId="4534" priority="5322">
      <formula>AND(AE30="有",AND(AF30:AI30=""))</formula>
    </cfRule>
  </conditionalFormatting>
  <conditionalFormatting sqref="AI30">
    <cfRule type="expression" dxfId="4533" priority="5317">
      <formula>AND(AE30="無",OR(AF30:AI30&lt;&gt;""))</formula>
    </cfRule>
    <cfRule type="expression" dxfId="4532" priority="5321">
      <formula>AND(AE30="有",AND(AF30:AI30=""))</formula>
    </cfRule>
  </conditionalFormatting>
  <conditionalFormatting sqref="AJ30">
    <cfRule type="expression" dxfId="4531" priority="5081">
      <formula>FM30&lt;&gt;""</formula>
    </cfRule>
    <cfRule type="expression" dxfId="4530" priority="5316">
      <formula>AJ30=""</formula>
    </cfRule>
  </conditionalFormatting>
  <conditionalFormatting sqref="AK30">
    <cfRule type="expression" dxfId="4529" priority="5080">
      <formula>FM30&lt;&gt;""</formula>
    </cfRule>
    <cfRule type="expression" dxfId="4528" priority="5315">
      <formula>AK30=""</formula>
    </cfRule>
  </conditionalFormatting>
  <conditionalFormatting sqref="AL30">
    <cfRule type="expression" dxfId="4527" priority="5079">
      <formula>FM30&lt;&gt;""</formula>
    </cfRule>
    <cfRule type="expression" dxfId="4526" priority="5314">
      <formula>AL30=""</formula>
    </cfRule>
  </conditionalFormatting>
  <conditionalFormatting sqref="AM30">
    <cfRule type="expression" dxfId="4525" priority="5078">
      <formula>FM30&lt;&gt;""</formula>
    </cfRule>
    <cfRule type="expression" dxfId="4524" priority="5313">
      <formula>AM30=""</formula>
    </cfRule>
  </conditionalFormatting>
  <conditionalFormatting sqref="AN30">
    <cfRule type="expression" dxfId="4523" priority="5077">
      <formula>FM30&lt;&gt;""</formula>
    </cfRule>
    <cfRule type="expression" dxfId="4522" priority="5308">
      <formula>AND(AN30="なし",AO30&lt;&gt;"")</formula>
    </cfRule>
    <cfRule type="expression" dxfId="4521" priority="5309">
      <formula>AND(AN30="あり",AO30="")</formula>
    </cfRule>
    <cfRule type="expression" dxfId="4520" priority="5312">
      <formula>AN30=""</formula>
    </cfRule>
  </conditionalFormatting>
  <conditionalFormatting sqref="AO30">
    <cfRule type="expression" dxfId="4519" priority="5310">
      <formula>AND(AN30="なし",AO30&lt;&gt;"")</formula>
    </cfRule>
    <cfRule type="expression" dxfId="4518" priority="5311">
      <formula>AND(AN30="あり",AO30="")</formula>
    </cfRule>
  </conditionalFormatting>
  <conditionalFormatting sqref="AP30">
    <cfRule type="expression" dxfId="4517" priority="5076">
      <formula>FM30&lt;&gt;""</formula>
    </cfRule>
    <cfRule type="expression" dxfId="4516" priority="5306">
      <formula>AND(AP30&lt;&gt;"",OR(AQ30:BD30&lt;&gt;""))</formula>
    </cfRule>
    <cfRule type="expression" dxfId="4515" priority="5307">
      <formula>AND(AP30="",AND(AQ30:BD30=""))</formula>
    </cfRule>
  </conditionalFormatting>
  <conditionalFormatting sqref="AQ30">
    <cfRule type="expression" dxfId="4514" priority="5075">
      <formula>FM30&lt;&gt;""</formula>
    </cfRule>
    <cfRule type="expression" dxfId="4513" priority="5304">
      <formula>AND(AP30&lt;&gt;"",OR(AQ30:BD30&lt;&gt;""))</formula>
    </cfRule>
    <cfRule type="expression" dxfId="4512" priority="5305">
      <formula>AND(AP30="",AND(AQ30:BD30=""))</formula>
    </cfRule>
  </conditionalFormatting>
  <conditionalFormatting sqref="AR30">
    <cfRule type="expression" dxfId="4511" priority="5074">
      <formula>FM30&lt;&gt;""</formula>
    </cfRule>
    <cfRule type="expression" dxfId="4510" priority="5302">
      <formula>AND(AP30&lt;&gt;"",OR(AQ30:BD30&lt;&gt;""))</formula>
    </cfRule>
    <cfRule type="expression" dxfId="4509" priority="5303">
      <formula>AND(AP30="",AND(AQ30:BD30=""))</formula>
    </cfRule>
  </conditionalFormatting>
  <conditionalFormatting sqref="AS30">
    <cfRule type="expression" dxfId="4508" priority="5073">
      <formula>FM30&lt;&gt;""</formula>
    </cfRule>
    <cfRule type="expression" dxfId="4507" priority="5300">
      <formula>AND(AP30&lt;&gt;"",OR(AQ30:BD30&lt;&gt;""))</formula>
    </cfRule>
    <cfRule type="expression" dxfId="4506" priority="5301">
      <formula>AND(AP30="",AND(AQ30:BD30=""))</formula>
    </cfRule>
  </conditionalFormatting>
  <conditionalFormatting sqref="AT30">
    <cfRule type="expression" dxfId="4505" priority="5072">
      <formula>FM30&lt;&gt;""</formula>
    </cfRule>
    <cfRule type="expression" dxfId="4504" priority="5298">
      <formula>AND(AP30&lt;&gt;"",OR(AQ30:BD30&lt;&gt;""))</formula>
    </cfRule>
    <cfRule type="expression" dxfId="4503" priority="5299">
      <formula>AND(AP30="",AND(AQ30:BD30=""))</formula>
    </cfRule>
  </conditionalFormatting>
  <conditionalFormatting sqref="AU30">
    <cfRule type="expression" dxfId="4502" priority="5071">
      <formula>FM30&lt;&gt;""</formula>
    </cfRule>
    <cfRule type="expression" dxfId="4501" priority="5296">
      <formula>AND(AP30&lt;&gt;"",OR(AQ30:BD30&lt;&gt;""))</formula>
    </cfRule>
    <cfRule type="expression" dxfId="4500" priority="5297">
      <formula>AND(AP30="",AND(AQ30:BD30=""))</formula>
    </cfRule>
  </conditionalFormatting>
  <conditionalFormatting sqref="AV30">
    <cfRule type="expression" dxfId="4499" priority="5070">
      <formula>FM30&lt;&gt;""</formula>
    </cfRule>
    <cfRule type="expression" dxfId="4498" priority="5294">
      <formula>AND(AP30&lt;&gt;"",OR(AQ30:BD30&lt;&gt;""))</formula>
    </cfRule>
    <cfRule type="expression" dxfId="4497" priority="5295">
      <formula>AND(AP30="",AND(AQ30:BD30=""))</formula>
    </cfRule>
  </conditionalFormatting>
  <conditionalFormatting sqref="AW30">
    <cfRule type="expression" dxfId="4496" priority="5069">
      <formula>FM30&lt;&gt;""</formula>
    </cfRule>
    <cfRule type="expression" dxfId="4495" priority="5292">
      <formula>AND(AP30&lt;&gt;"",OR(AQ30:BD30&lt;&gt;""))</formula>
    </cfRule>
    <cfRule type="expression" dxfId="4494" priority="5293">
      <formula>AND(AP30="",AND(AQ30:BD30=""))</formula>
    </cfRule>
  </conditionalFormatting>
  <conditionalFormatting sqref="AX30">
    <cfRule type="expression" dxfId="4493" priority="5068">
      <formula>FM30&lt;&gt;""</formula>
    </cfRule>
    <cfRule type="expression" dxfId="4492" priority="5290">
      <formula>AND(AP30&lt;&gt;"",OR(AQ30:BD30&lt;&gt;""))</formula>
    </cfRule>
    <cfRule type="expression" dxfId="4491" priority="5291">
      <formula>AND(AP30="",AND(AQ30:BD30=""))</formula>
    </cfRule>
  </conditionalFormatting>
  <conditionalFormatting sqref="AY30">
    <cfRule type="expression" dxfId="4490" priority="5067">
      <formula>FM30&lt;&gt;""</formula>
    </cfRule>
    <cfRule type="expression" dxfId="4489" priority="5288">
      <formula>AND(AP30&lt;&gt;"",OR(AQ30:BD30&lt;&gt;""))</formula>
    </cfRule>
    <cfRule type="expression" dxfId="4488" priority="5289">
      <formula>AND(AP30="",AND(AQ30:BD30=""))</formula>
    </cfRule>
  </conditionalFormatting>
  <conditionalFormatting sqref="AZ30">
    <cfRule type="expression" dxfId="4487" priority="5066">
      <formula>FM30&lt;&gt;""</formula>
    </cfRule>
    <cfRule type="expression" dxfId="4486" priority="5286">
      <formula>AND(AP30&lt;&gt;"",OR(AQ30:BD30&lt;&gt;""))</formula>
    </cfRule>
    <cfRule type="expression" dxfId="4485" priority="5287">
      <formula>AND(AP30="",AND(AQ30:BD30=""))</formula>
    </cfRule>
  </conditionalFormatting>
  <conditionalFormatting sqref="BA30">
    <cfRule type="expression" dxfId="4484" priority="5065">
      <formula>FM30&lt;&gt;""</formula>
    </cfRule>
    <cfRule type="expression" dxfId="4483" priority="5284">
      <formula>AND(AP30&lt;&gt;"",OR(AQ30:BD30&lt;&gt;""))</formula>
    </cfRule>
    <cfRule type="expression" dxfId="4482" priority="5285">
      <formula>AND(AP30="",AND(AQ30:BD30=""))</formula>
    </cfRule>
  </conditionalFormatting>
  <conditionalFormatting sqref="BB30">
    <cfRule type="expression" dxfId="4481" priority="5064">
      <formula>FM30&lt;&gt;""</formula>
    </cfRule>
    <cfRule type="expression" dxfId="4480" priority="5282">
      <formula>AND(AP30&lt;&gt;"",OR(AQ30:BD30&lt;&gt;""))</formula>
    </cfRule>
    <cfRule type="expression" dxfId="4479" priority="5283">
      <formula>AND(AP30="",AND(AQ30:BD30=""))</formula>
    </cfRule>
  </conditionalFormatting>
  <conditionalFormatting sqref="BC30">
    <cfRule type="expression" dxfId="4478" priority="5063">
      <formula>FM30&lt;&gt;""</formula>
    </cfRule>
    <cfRule type="expression" dxfId="4477" priority="5280">
      <formula>AND(AP30&lt;&gt;"",OR(AQ30:BD30&lt;&gt;""))</formula>
    </cfRule>
    <cfRule type="expression" dxfId="4476" priority="5281">
      <formula>AND(AP30="",AND(AQ30:BD30=""))</formula>
    </cfRule>
  </conditionalFormatting>
  <conditionalFormatting sqref="BD30">
    <cfRule type="expression" dxfId="4475" priority="5062">
      <formula>FM30&lt;&gt;""</formula>
    </cfRule>
    <cfRule type="expression" dxfId="4474" priority="5278">
      <formula>AND(AP30&lt;&gt;"",OR(AQ30:BD30&lt;&gt;""))</formula>
    </cfRule>
    <cfRule type="expression" dxfId="4473" priority="5279">
      <formula>AND(AP30="",AND(AQ30:BD30=""))</formula>
    </cfRule>
  </conditionalFormatting>
  <conditionalFormatting sqref="BG30">
    <cfRule type="expression" dxfId="4472" priority="5119">
      <formula>AND(BE30="独居",BG30&gt;=1)</formula>
    </cfRule>
    <cfRule type="expression" dxfId="4471" priority="5276">
      <formula>AND(BE30="同居",AND(BN30="",BG30&lt;&gt;COUNTA(BI30:BM30)))</formula>
    </cfRule>
    <cfRule type="expression" dxfId="4470" priority="5277">
      <formula>AND(BE30="同居",OR(BG30="",BG30=0))</formula>
    </cfRule>
  </conditionalFormatting>
  <conditionalFormatting sqref="BH30">
    <cfRule type="expression" dxfId="4469" priority="5274">
      <formula>AND(BE30="独居",BH30&gt;=1)</formula>
    </cfRule>
    <cfRule type="expression" dxfId="4468" priority="5275">
      <formula>AND(BE30="同居",OR(BH30="",BH30&gt;BG30))</formula>
    </cfRule>
  </conditionalFormatting>
  <conditionalFormatting sqref="BI30">
    <cfRule type="expression" dxfId="4467" priority="5267">
      <formula>AND(BE30="独居",OR(BI30:BN30&lt;&gt;""))</formula>
    </cfRule>
    <cfRule type="expression" dxfId="4466" priority="5273">
      <formula>AND(BE30="同居",AND(BN30="",BG30&lt;&gt;COUNTA(BI30:BM30)))</formula>
    </cfRule>
  </conditionalFormatting>
  <conditionalFormatting sqref="BJ30">
    <cfRule type="expression" dxfId="4465" priority="5266">
      <formula>AND(BE30="独居",OR(BI30:BN30&lt;&gt;""))</formula>
    </cfRule>
    <cfRule type="expression" dxfId="4464" priority="5272">
      <formula>AND(BE30="同居",AND(BN30="",BG30&lt;&gt;COUNTA(BI30:BM30)))</formula>
    </cfRule>
  </conditionalFormatting>
  <conditionalFormatting sqref="BK30">
    <cfRule type="expression" dxfId="4463" priority="5265">
      <formula>AND(BE30="独居",OR(BI30:BN30&lt;&gt;""))</formula>
    </cfRule>
    <cfRule type="expression" dxfId="4462" priority="5271">
      <formula>AND(BE30="同居",AND(BN30="",BG30&lt;&gt;COUNTA(BI30:BM30)))</formula>
    </cfRule>
  </conditionalFormatting>
  <conditionalFormatting sqref="BL30">
    <cfRule type="expression" dxfId="4461" priority="5264">
      <formula>AND(BE30="独居",OR(BI30:BN30&lt;&gt;""))</formula>
    </cfRule>
    <cfRule type="expression" dxfId="4460" priority="5270">
      <formula>AND(BE30="同居",AND(BN30="",BG30&lt;&gt;COUNTA(BI30:BM30)))</formula>
    </cfRule>
  </conditionalFormatting>
  <conditionalFormatting sqref="BM30">
    <cfRule type="expression" dxfId="4459" priority="5263">
      <formula>AND(BE30="独居",OR(BI30:BN30&lt;&gt;""))</formula>
    </cfRule>
    <cfRule type="expression" dxfId="4458" priority="5269">
      <formula>AND(BE30="同居",AND(BN30="",BG30&lt;&gt;COUNTA(BI30:BM30)))</formula>
    </cfRule>
  </conditionalFormatting>
  <conditionalFormatting sqref="BN30">
    <cfRule type="expression" dxfId="4457" priority="5262">
      <formula>AND(BE30="独居",OR(BI30:BN30&lt;&gt;""))</formula>
    </cfRule>
    <cfRule type="expression" dxfId="4456" priority="5268">
      <formula>AND(BE30="同居",AND(BN30="",BG30&lt;&gt;COUNTA(BI30:BM30)))</formula>
    </cfRule>
  </conditionalFormatting>
  <conditionalFormatting sqref="CG30">
    <cfRule type="expression" dxfId="4455" priority="5049">
      <formula>FM30&lt;&gt;""</formula>
    </cfRule>
    <cfRule type="expression" dxfId="4454" priority="5261">
      <formula>CG30=""</formula>
    </cfRule>
  </conditionalFormatting>
  <conditionalFormatting sqref="CH30">
    <cfRule type="expression" dxfId="4453" priority="5048">
      <formula>FM30&lt;&gt;""</formula>
    </cfRule>
    <cfRule type="expression" dxfId="4452" priority="5260">
      <formula>CH30=""</formula>
    </cfRule>
  </conditionalFormatting>
  <conditionalFormatting sqref="CI30">
    <cfRule type="expression" dxfId="4451" priority="5047">
      <formula>FM30&lt;&gt;""</formula>
    </cfRule>
    <cfRule type="expression" dxfId="4450" priority="5259">
      <formula>CI30=""</formula>
    </cfRule>
  </conditionalFormatting>
  <conditionalFormatting sqref="CJ30">
    <cfRule type="expression" dxfId="4449" priority="5046">
      <formula>FM30&lt;&gt;""</formula>
    </cfRule>
    <cfRule type="expression" dxfId="4448" priority="5258">
      <formula>CJ30=""</formula>
    </cfRule>
  </conditionalFormatting>
  <conditionalFormatting sqref="CK30">
    <cfRule type="expression" dxfId="4447" priority="5045">
      <formula>FM30&lt;&gt;""</formula>
    </cfRule>
    <cfRule type="expression" dxfId="4446" priority="5257">
      <formula>CK30=""</formula>
    </cfRule>
  </conditionalFormatting>
  <conditionalFormatting sqref="CL30">
    <cfRule type="expression" dxfId="4445" priority="5044">
      <formula>FM30&lt;&gt;""</formula>
    </cfRule>
    <cfRule type="expression" dxfId="4444" priority="5256">
      <formula>CL30=""</formula>
    </cfRule>
  </conditionalFormatting>
  <conditionalFormatting sqref="CM30">
    <cfRule type="expression" dxfId="4443" priority="5043">
      <formula>FM30&lt;&gt;""</formula>
    </cfRule>
    <cfRule type="expression" dxfId="4442" priority="5255">
      <formula>CM30=""</formula>
    </cfRule>
  </conditionalFormatting>
  <conditionalFormatting sqref="CN30">
    <cfRule type="expression" dxfId="4441" priority="5042">
      <formula>FM30&lt;&gt;""</formula>
    </cfRule>
    <cfRule type="expression" dxfId="4440" priority="5254">
      <formula>CN30=""</formula>
    </cfRule>
  </conditionalFormatting>
  <conditionalFormatting sqref="CO30">
    <cfRule type="expression" dxfId="4439" priority="5118">
      <formula>AND(CN30=0,CO30&lt;&gt;"")</formula>
    </cfRule>
    <cfRule type="expression" dxfId="4438" priority="5253">
      <formula>AND(CN30&gt;0,CO30="")</formula>
    </cfRule>
  </conditionalFormatting>
  <conditionalFormatting sqref="CP30">
    <cfRule type="expression" dxfId="4437" priority="5041">
      <formula>FM30&lt;&gt;""</formula>
    </cfRule>
    <cfRule type="expression" dxfId="4436" priority="5251">
      <formula>AND(CP30&lt;&gt;"",OR(CQ30:CT30&lt;&gt;""))</formula>
    </cfRule>
    <cfRule type="expression" dxfId="4435" priority="5252">
      <formula>AND(CP30="",AND(CQ30:CT30=""))</formula>
    </cfRule>
  </conditionalFormatting>
  <conditionalFormatting sqref="CQ30">
    <cfRule type="expression" dxfId="4434" priority="5040">
      <formula>FM30&lt;&gt;""</formula>
    </cfRule>
    <cfRule type="expression" dxfId="4433" priority="5249">
      <formula>AND(CP30&lt;&gt;"",OR(CQ30:CT30&lt;&gt;""))</formula>
    </cfRule>
    <cfRule type="expression" dxfId="4432" priority="5250">
      <formula>AND(CP30="",AND(CQ30:CT30=""))</formula>
    </cfRule>
  </conditionalFormatting>
  <conditionalFormatting sqref="CR30">
    <cfRule type="expression" dxfId="4431" priority="5039">
      <formula>FM30&lt;&gt;""</formula>
    </cfRule>
    <cfRule type="expression" dxfId="4430" priority="5247">
      <formula>AND(CP30&lt;&gt;"",OR(CQ30:CT30&lt;&gt;""))</formula>
    </cfRule>
    <cfRule type="expression" dxfId="4429" priority="5248">
      <formula>AND(CP30="",AND(CQ30:CT30=""))</formula>
    </cfRule>
  </conditionalFormatting>
  <conditionalFormatting sqref="CS30">
    <cfRule type="expression" dxfId="4428" priority="5038">
      <formula>FM30&lt;&gt;""</formula>
    </cfRule>
    <cfRule type="expression" dxfId="4427" priority="5245">
      <formula>AND(CP30&lt;&gt;"",OR(CQ30:CT30&lt;&gt;""))</formula>
    </cfRule>
    <cfRule type="expression" dxfId="4426" priority="5246">
      <formula>AND(CP30="",AND(CQ30:CT30=""))</formula>
    </cfRule>
  </conditionalFormatting>
  <conditionalFormatting sqref="CT30">
    <cfRule type="expression" dxfId="4425" priority="5037">
      <formula>FM30&lt;&gt;""</formula>
    </cfRule>
    <cfRule type="expression" dxfId="4424" priority="5243">
      <formula>AND(CP30&lt;&gt;"",OR(CQ30:CT30&lt;&gt;""))</formula>
    </cfRule>
    <cfRule type="expression" dxfId="4423" priority="5244">
      <formula>AND(CP30="",AND(CQ30:CT30=""))</formula>
    </cfRule>
  </conditionalFormatting>
  <conditionalFormatting sqref="CU30">
    <cfRule type="expression" dxfId="4422" priority="5036">
      <formula>FM30&lt;&gt;""</formula>
    </cfRule>
    <cfRule type="expression" dxfId="4421" priority="5242">
      <formula>CU30=""</formula>
    </cfRule>
  </conditionalFormatting>
  <conditionalFormatting sqref="CV30">
    <cfRule type="expression" dxfId="4420" priority="5035">
      <formula>FM30&lt;&gt;""</formula>
    </cfRule>
    <cfRule type="expression" dxfId="4419" priority="5241">
      <formula>CV30=""</formula>
    </cfRule>
  </conditionalFormatting>
  <conditionalFormatting sqref="CW30">
    <cfRule type="expression" dxfId="4418" priority="5034">
      <formula>FM30&lt;&gt;""</formula>
    </cfRule>
    <cfRule type="expression" dxfId="4417" priority="5239">
      <formula>AND(CW30&lt;&gt;"",OR(CX30:DI30&lt;&gt;""))</formula>
    </cfRule>
    <cfRule type="expression" dxfId="4416" priority="5240">
      <formula>AND(CW30="",AND(CX30:DI30=""))</formula>
    </cfRule>
  </conditionalFormatting>
  <conditionalFormatting sqref="CX30">
    <cfRule type="expression" dxfId="4415" priority="5033">
      <formula>FM30&lt;&gt;""</formula>
    </cfRule>
    <cfRule type="expression" dxfId="4414" priority="5213">
      <formula>AND(CY30&lt;&gt;"",CX30="")</formula>
    </cfRule>
    <cfRule type="expression" dxfId="4413" priority="5237">
      <formula>AND(CW30&lt;&gt;"",OR(CX30:DI30&lt;&gt;""))</formula>
    </cfRule>
    <cfRule type="expression" dxfId="4412" priority="5238">
      <formula>AND(CW30="",AND(CX30:DI30=""))</formula>
    </cfRule>
  </conditionalFormatting>
  <conditionalFormatting sqref="CY30">
    <cfRule type="expression" dxfId="4411" priority="5032">
      <formula>FM30&lt;&gt;""</formula>
    </cfRule>
    <cfRule type="expression" dxfId="4410" priority="5214">
      <formula>AND(CX30&lt;&gt;"",CY30="")</formula>
    </cfRule>
    <cfRule type="expression" dxfId="4409" priority="5235">
      <formula>AND(CW30&lt;&gt;"",OR(CX30:DI30&lt;&gt;""))</formula>
    </cfRule>
    <cfRule type="expression" dxfId="4408" priority="5236">
      <formula>AND(CW30="",AND(CX30:DI30=""))</formula>
    </cfRule>
  </conditionalFormatting>
  <conditionalFormatting sqref="CZ30">
    <cfRule type="expression" dxfId="4407" priority="5031">
      <formula>FM30&lt;&gt;""</formula>
    </cfRule>
    <cfRule type="expression" dxfId="4406" priority="5233">
      <formula>AND(CW30&lt;&gt;"",OR(CX30:DI30&lt;&gt;""))</formula>
    </cfRule>
    <cfRule type="expression" dxfId="4405" priority="5234">
      <formula>AND(CW30="",AND(CX30:DI30=""))</formula>
    </cfRule>
  </conditionalFormatting>
  <conditionalFormatting sqref="DA30">
    <cfRule type="expression" dxfId="4404" priority="5030">
      <formula>FM30&lt;&gt;""</formula>
    </cfRule>
    <cfRule type="expression" dxfId="4403" priority="5211">
      <formula>AND(DB30&lt;&gt;"",DA30="")</formula>
    </cfRule>
    <cfRule type="expression" dxfId="4402" priority="5231">
      <formula>AND(CW30&lt;&gt;"",OR(CX30:DI30&lt;&gt;""))</formula>
    </cfRule>
    <cfRule type="expression" dxfId="4401" priority="5232">
      <formula>AND(CW30="",AND(CX30:DI30=""))</formula>
    </cfRule>
  </conditionalFormatting>
  <conditionalFormatting sqref="DB30">
    <cfRule type="expression" dxfId="4400" priority="5029">
      <formula>FM30&lt;&gt;""</formula>
    </cfRule>
    <cfRule type="expression" dxfId="4399" priority="5212">
      <formula>AND(DA30&lt;&gt;"",DB30="")</formula>
    </cfRule>
    <cfRule type="expression" dxfId="4398" priority="5229">
      <formula>AND(CW30&lt;&gt;"",OR(CX30:DI30&lt;&gt;""))</formula>
    </cfRule>
    <cfRule type="expression" dxfId="4397" priority="5230">
      <formula>AND(CW30="",AND(CX30:DI30=""))</formula>
    </cfRule>
  </conditionalFormatting>
  <conditionalFormatting sqref="DC30">
    <cfRule type="expression" dxfId="4396" priority="5028">
      <formula>FM30&lt;&gt;""</formula>
    </cfRule>
    <cfRule type="expression" dxfId="4395" priority="5227">
      <formula>AND(CW30&lt;&gt;"",OR(CX30:DI30&lt;&gt;""))</formula>
    </cfRule>
    <cfRule type="expression" dxfId="4394" priority="5228">
      <formula>AND(CW30="",AND(CX30:DI30=""))</formula>
    </cfRule>
  </conditionalFormatting>
  <conditionalFormatting sqref="DD30">
    <cfRule type="expression" dxfId="4393" priority="5027">
      <formula>FM30&lt;&gt;""</formula>
    </cfRule>
    <cfRule type="expression" dxfId="4392" priority="5225">
      <formula>AND(CW30&lt;&gt;"",OR(CX30:DI30&lt;&gt;""))</formula>
    </cfRule>
    <cfRule type="expression" dxfId="4391" priority="5226">
      <formula>AND(CW30="",AND(CX30:DI30=""))</formula>
    </cfRule>
  </conditionalFormatting>
  <conditionalFormatting sqref="DE30">
    <cfRule type="expression" dxfId="4390" priority="5026">
      <formula>FM30&lt;&gt;""</formula>
    </cfRule>
    <cfRule type="expression" dxfId="4389" priority="5223">
      <formula>AND(CW30&lt;&gt;"",OR(CX30:DI30&lt;&gt;""))</formula>
    </cfRule>
    <cfRule type="expression" dxfId="4388" priority="5224">
      <formula>AND(CW30="",AND(CX30:DI30=""))</formula>
    </cfRule>
  </conditionalFormatting>
  <conditionalFormatting sqref="DF30">
    <cfRule type="expression" dxfId="4387" priority="5025">
      <formula>FM30&lt;&gt;""</formula>
    </cfRule>
    <cfRule type="expression" dxfId="4386" priority="5207">
      <formula>AND(DG30&lt;&gt;"",DF30="")</formula>
    </cfRule>
    <cfRule type="expression" dxfId="4385" priority="5221">
      <formula>AND(CW30&lt;&gt;"",OR(CX30:DI30&lt;&gt;""))</formula>
    </cfRule>
    <cfRule type="expression" dxfId="4384" priority="5222">
      <formula>AND(CW30="",AND(CX30:DI30=""))</formula>
    </cfRule>
  </conditionalFormatting>
  <conditionalFormatting sqref="DG30">
    <cfRule type="expression" dxfId="4383" priority="5024">
      <formula>FM30&lt;&gt;""</formula>
    </cfRule>
    <cfRule type="expression" dxfId="4382" priority="5208">
      <formula>AND(DF30&lt;&gt;"",DG30="")</formula>
    </cfRule>
    <cfRule type="expression" dxfId="4381" priority="5219">
      <formula>AND(CW30&lt;&gt;"",OR(CX30:DI30&lt;&gt;""))</formula>
    </cfRule>
    <cfRule type="expression" dxfId="4380" priority="5220">
      <formula>AND(CW30="",AND(CX30:DI30=""))</formula>
    </cfRule>
  </conditionalFormatting>
  <conditionalFormatting sqref="DH30">
    <cfRule type="expression" dxfId="4379" priority="5023">
      <formula>FM30&lt;&gt;""</formula>
    </cfRule>
    <cfRule type="expression" dxfId="4378" priority="5217">
      <formula>AND(CW30&lt;&gt;"",OR(CX30:DI30&lt;&gt;""))</formula>
    </cfRule>
    <cfRule type="expression" dxfId="4377" priority="5218">
      <formula>AND(CW30="",AND(CX30:DI30=""))</formula>
    </cfRule>
  </conditionalFormatting>
  <conditionalFormatting sqref="DI30">
    <cfRule type="expression" dxfId="4376" priority="5022">
      <formula>FM30&lt;&gt;""</formula>
    </cfRule>
    <cfRule type="expression" dxfId="4375" priority="5215">
      <formula>AND(CW30&lt;&gt;"",OR(CX30:DI30&lt;&gt;""))</formula>
    </cfRule>
    <cfRule type="expression" dxfId="4374" priority="5216">
      <formula>AND(CW30="",AND(CX30:DI30=""))</formula>
    </cfRule>
  </conditionalFormatting>
  <conditionalFormatting sqref="DJ30">
    <cfRule type="expression" dxfId="4373" priority="5021">
      <formula>FM30&lt;&gt;""</formula>
    </cfRule>
    <cfRule type="expression" dxfId="4372" priority="5210">
      <formula>DJ30=""</formula>
    </cfRule>
  </conditionalFormatting>
  <conditionalFormatting sqref="DK30">
    <cfRule type="expression" dxfId="4371" priority="5020">
      <formula>FM30&lt;&gt;""</formula>
    </cfRule>
    <cfRule type="expression" dxfId="4370" priority="5209">
      <formula>AND(DJ30&lt;&gt;"自立",DK30="")</formula>
    </cfRule>
  </conditionalFormatting>
  <conditionalFormatting sqref="DL30">
    <cfRule type="expression" dxfId="4369" priority="5019">
      <formula>FM30&lt;&gt;""</formula>
    </cfRule>
    <cfRule type="expression" dxfId="4368" priority="5206">
      <formula>DL30=""</formula>
    </cfRule>
  </conditionalFormatting>
  <conditionalFormatting sqref="DM30">
    <cfRule type="expression" dxfId="4367" priority="5204">
      <formula>AND(DL30&lt;&gt;"アレルギー食",DM30&lt;&gt;"")</formula>
    </cfRule>
    <cfRule type="expression" dxfId="4366" priority="5205">
      <formula>AND(DL30="アレルギー食",DM30="")</formula>
    </cfRule>
  </conditionalFormatting>
  <conditionalFormatting sqref="DN30">
    <cfRule type="expression" dxfId="4365" priority="5018">
      <formula>FM30&lt;&gt;""</formula>
    </cfRule>
    <cfRule type="expression" dxfId="4364" priority="5203">
      <formula>DN30=""</formula>
    </cfRule>
  </conditionalFormatting>
  <conditionalFormatting sqref="DO30">
    <cfRule type="expression" dxfId="4363" priority="5017">
      <formula>FM30&lt;&gt;""</formula>
    </cfRule>
    <cfRule type="expression" dxfId="4362" priority="5197">
      <formula>AND(DO30&lt;&gt;"",DN30="")</formula>
    </cfRule>
    <cfRule type="expression" dxfId="4361" priority="5201">
      <formula>AND(DN30&lt;&gt;"自立",DO30="")</formula>
    </cfRule>
    <cfRule type="expression" dxfId="4360" priority="5202">
      <formula>AND(DN30="自立",DO30&lt;&gt;"")</formula>
    </cfRule>
  </conditionalFormatting>
  <conditionalFormatting sqref="DP30">
    <cfRule type="expression" dxfId="4359" priority="5016">
      <formula>FM30&lt;&gt;""</formula>
    </cfRule>
    <cfRule type="expression" dxfId="4358" priority="5200">
      <formula>DP30=""</formula>
    </cfRule>
  </conditionalFormatting>
  <conditionalFormatting sqref="DQ30">
    <cfRule type="expression" dxfId="4357" priority="5015">
      <formula>FM30&lt;&gt;""</formula>
    </cfRule>
    <cfRule type="expression" dxfId="4356" priority="5196">
      <formula>AND(DQ30&lt;&gt;"",DP30="")</formula>
    </cfRule>
    <cfRule type="expression" dxfId="4355" priority="5198">
      <formula>AND(DP30&lt;&gt;"自立",DQ30="")</formula>
    </cfRule>
    <cfRule type="expression" dxfId="4354" priority="5199">
      <formula>AND(DP30="自立",DQ30&lt;&gt;"")</formula>
    </cfRule>
  </conditionalFormatting>
  <conditionalFormatting sqref="DR30">
    <cfRule type="expression" dxfId="4353" priority="5014">
      <formula>FM30&lt;&gt;""</formula>
    </cfRule>
    <cfRule type="expression" dxfId="4352" priority="5195">
      <formula>DR30=""</formula>
    </cfRule>
  </conditionalFormatting>
  <conditionalFormatting sqref="DS30">
    <cfRule type="expression" dxfId="4351" priority="5013">
      <formula>FM30&lt;&gt;""</formula>
    </cfRule>
    <cfRule type="expression" dxfId="4350" priority="5192">
      <formula>AND(DS30&lt;&gt;"",DR30="")</formula>
    </cfRule>
    <cfRule type="expression" dxfId="4349" priority="5193">
      <formula>AND(DR30&lt;&gt;"自立",DS30="")</formula>
    </cfRule>
    <cfRule type="expression" dxfId="4348" priority="5194">
      <formula>AND(DR30="自立",DS30&lt;&gt;"")</formula>
    </cfRule>
  </conditionalFormatting>
  <conditionalFormatting sqref="DT30">
    <cfRule type="expression" dxfId="4347" priority="5012">
      <formula>FM30&lt;&gt;""</formula>
    </cfRule>
    <cfRule type="expression" dxfId="4346" priority="5191">
      <formula>DT30=""</formula>
    </cfRule>
  </conditionalFormatting>
  <conditionalFormatting sqref="DV30">
    <cfRule type="expression" dxfId="4345" priority="5010">
      <formula>FM30&lt;&gt;""</formula>
    </cfRule>
    <cfRule type="expression" dxfId="4344" priority="5190">
      <formula>DV30=""</formula>
    </cfRule>
  </conditionalFormatting>
  <conditionalFormatting sqref="EA30">
    <cfRule type="expression" dxfId="4343" priority="5008">
      <formula>FM30&lt;&gt;""</formula>
    </cfRule>
    <cfRule type="expression" dxfId="4342" priority="5140">
      <formula>AND(EB30&lt;&gt;"",EA30&lt;&gt;"その他")</formula>
    </cfRule>
    <cfRule type="expression" dxfId="4341" priority="5189">
      <formula>EA30=""</formula>
    </cfRule>
  </conditionalFormatting>
  <conditionalFormatting sqref="EB30">
    <cfRule type="expression" dxfId="4340" priority="5187">
      <formula>AND(EA30&lt;&gt;"その他",EB30&lt;&gt;"")</formula>
    </cfRule>
    <cfRule type="expression" dxfId="4339" priority="5188">
      <formula>AND(EA30="その他",EB30="")</formula>
    </cfRule>
  </conditionalFormatting>
  <conditionalFormatting sqref="EC30">
    <cfRule type="expression" dxfId="4338" priority="5007">
      <formula>FM30&lt;&gt;""</formula>
    </cfRule>
    <cfRule type="expression" dxfId="4337" priority="5186">
      <formula>AND(EC30:EI30="")</formula>
    </cfRule>
  </conditionalFormatting>
  <conditionalFormatting sqref="ED30">
    <cfRule type="expression" dxfId="4336" priority="5006">
      <formula>FM30&lt;&gt;""</formula>
    </cfRule>
    <cfRule type="expression" dxfId="4335" priority="5185">
      <formula>AND(EC30:EI30="")</formula>
    </cfRule>
  </conditionalFormatting>
  <conditionalFormatting sqref="EE30">
    <cfRule type="expression" dxfId="4334" priority="5005">
      <formula>FM30&lt;&gt;""</formula>
    </cfRule>
    <cfRule type="expression" dxfId="4333" priority="5184">
      <formula>AND(EC30:EI30="")</formula>
    </cfRule>
  </conditionalFormatting>
  <conditionalFormatting sqref="EF30">
    <cfRule type="expression" dxfId="4332" priority="5004">
      <formula>FM30&lt;&gt;""</formula>
    </cfRule>
    <cfRule type="expression" dxfId="4331" priority="5183">
      <formula>AND(EC30:EI30="")</formula>
    </cfRule>
  </conditionalFormatting>
  <conditionalFormatting sqref="EG30">
    <cfRule type="expression" dxfId="4330" priority="5003">
      <formula>FM30&lt;&gt;""</formula>
    </cfRule>
    <cfRule type="expression" dxfId="4329" priority="5182">
      <formula>AND(EC30:EI30="")</formula>
    </cfRule>
  </conditionalFormatting>
  <conditionalFormatting sqref="EH30">
    <cfRule type="expression" dxfId="4328" priority="5002">
      <formula>FM30&lt;&gt;""</formula>
    </cfRule>
    <cfRule type="expression" dxfId="4327" priority="5181">
      <formula>AND(EC30:EI30="")</formula>
    </cfRule>
  </conditionalFormatting>
  <conditionalFormatting sqref="EI30">
    <cfRule type="expression" dxfId="4326" priority="5001">
      <formula>FM30&lt;&gt;""</formula>
    </cfRule>
    <cfRule type="expression" dxfId="4325" priority="5180">
      <formula>AND(EC30:EI30="")</formula>
    </cfRule>
  </conditionalFormatting>
  <conditionalFormatting sqref="EL30">
    <cfRule type="expression" dxfId="4324" priority="5000">
      <formula>FM30&lt;&gt;""</formula>
    </cfRule>
    <cfRule type="expression" dxfId="4323" priority="5178">
      <formula>AND(EK30&lt;&gt;"",EL30&lt;&gt;"")</formula>
    </cfRule>
    <cfRule type="expression" dxfId="4322" priority="5179">
      <formula>AND(EK30="",EL30="")</formula>
    </cfRule>
  </conditionalFormatting>
  <conditionalFormatting sqref="EM30">
    <cfRule type="expression" dxfId="4321" priority="4999">
      <formula>FM30&lt;&gt;""</formula>
    </cfRule>
    <cfRule type="expression" dxfId="4320" priority="5176">
      <formula>AND(EK30&lt;&gt;"",EM30&lt;&gt;"")</formula>
    </cfRule>
    <cfRule type="expression" dxfId="4319" priority="5177">
      <formula>AND(EK30="",EM30="")</formula>
    </cfRule>
  </conditionalFormatting>
  <conditionalFormatting sqref="EN30">
    <cfRule type="expression" dxfId="4318" priority="4998">
      <formula>FM30&lt;&gt;""</formula>
    </cfRule>
    <cfRule type="expression" dxfId="4317" priority="5174">
      <formula>AND(EK30&lt;&gt;"",EN30&lt;&gt;"")</formula>
    </cfRule>
    <cfRule type="expression" dxfId="4316" priority="5175">
      <formula>AND(EK30="",EN30="")</formula>
    </cfRule>
  </conditionalFormatting>
  <conditionalFormatting sqref="EP30">
    <cfRule type="expression" dxfId="4315" priority="5168">
      <formula>AND(EK30&lt;&gt;"",EP30&lt;&gt;"")</formula>
    </cfRule>
    <cfRule type="expression" dxfId="4314" priority="5172">
      <formula>AND(EP30&lt;&gt;"",EO30="")</formula>
    </cfRule>
    <cfRule type="expression" dxfId="4313" priority="5173">
      <formula>AND(EO30&lt;&gt;"",EP30="")</formula>
    </cfRule>
  </conditionalFormatting>
  <conditionalFormatting sqref="EQ30">
    <cfRule type="expression" dxfId="4312" priority="5167">
      <formula>AND(EK30&lt;&gt;"",EQ30&lt;&gt;"")</formula>
    </cfRule>
    <cfRule type="expression" dxfId="4311" priority="5170">
      <formula>AND(EQ30&lt;&gt;"",EO30="")</formula>
    </cfRule>
    <cfRule type="expression" dxfId="4310" priority="5171">
      <formula>AND(EO30&lt;&gt;"",EQ30="")</formula>
    </cfRule>
  </conditionalFormatting>
  <conditionalFormatting sqref="EO30">
    <cfRule type="expression" dxfId="4309" priority="5169">
      <formula>AND(EK30&lt;&gt;"",EO30&lt;&gt;"")</formula>
    </cfRule>
  </conditionalFormatting>
  <conditionalFormatting sqref="ES30">
    <cfRule type="expression" dxfId="4308" priority="4997">
      <formula>FM30&lt;&gt;""</formula>
    </cfRule>
    <cfRule type="expression" dxfId="4307" priority="5165">
      <formula>AND(ER30&lt;&gt;"",ES30&lt;&gt;"")</formula>
    </cfRule>
    <cfRule type="expression" dxfId="4306" priority="5166">
      <formula>AND(ER30="",ES30="")</formula>
    </cfRule>
  </conditionalFormatting>
  <conditionalFormatting sqref="ET30">
    <cfRule type="expression" dxfId="4305" priority="4996">
      <formula>FM30&lt;&gt;""</formula>
    </cfRule>
    <cfRule type="expression" dxfId="4304" priority="5163">
      <formula>AND(ER30&lt;&gt;"",ET30&lt;&gt;"")</formula>
    </cfRule>
    <cfRule type="expression" dxfId="4303" priority="5164">
      <formula>AND(ER30="",ET30="")</formula>
    </cfRule>
  </conditionalFormatting>
  <conditionalFormatting sqref="EU30">
    <cfRule type="expression" dxfId="4302" priority="4995">
      <formula>FM30&lt;&gt;""</formula>
    </cfRule>
    <cfRule type="expression" dxfId="4301" priority="5161">
      <formula>AND(ER30&lt;&gt;"",EU30&lt;&gt;"")</formula>
    </cfRule>
    <cfRule type="expression" dxfId="4300" priority="5162">
      <formula>AND(ER30="",EU30="")</formula>
    </cfRule>
  </conditionalFormatting>
  <conditionalFormatting sqref="EW30">
    <cfRule type="expression" dxfId="4299" priority="5155">
      <formula>AND(ER30&lt;&gt;"",EW30&lt;&gt;"")</formula>
    </cfRule>
    <cfRule type="expression" dxfId="4298" priority="5159">
      <formula>AND(EW30&lt;&gt;"",EV30="")</formula>
    </cfRule>
    <cfRule type="expression" dxfId="4297" priority="5160">
      <formula>AND(EV30&lt;&gt;"",EW30="")</formula>
    </cfRule>
  </conditionalFormatting>
  <conditionalFormatting sqref="EX30">
    <cfRule type="expression" dxfId="4296" priority="5154">
      <formula>AND(ER30&lt;&gt;"",EX30&lt;&gt;"")</formula>
    </cfRule>
    <cfRule type="expression" dxfId="4295" priority="5157">
      <formula>AND(EX30&lt;&gt;"",EV30="")</formula>
    </cfRule>
    <cfRule type="expression" dxfId="4294" priority="5158">
      <formula>AND(EV30&lt;&gt;"",EX30="")</formula>
    </cfRule>
  </conditionalFormatting>
  <conditionalFormatting sqref="EV30">
    <cfRule type="expression" dxfId="4293" priority="5156">
      <formula>AND(ER30&lt;&gt;"",EV30&lt;&gt;"")</formula>
    </cfRule>
  </conditionalFormatting>
  <conditionalFormatting sqref="ER30">
    <cfRule type="expression" dxfId="4292" priority="5153">
      <formula>AND(ER30&lt;&gt;"",OR(ES30:EX30&lt;&gt;""))</formula>
    </cfRule>
  </conditionalFormatting>
  <conditionalFormatting sqref="EK30">
    <cfRule type="expression" dxfId="4291" priority="5152">
      <formula>AND(EK30&lt;&gt;"",OR(EL30:EQ30&lt;&gt;""))</formula>
    </cfRule>
  </conditionalFormatting>
  <conditionalFormatting sqref="EY30">
    <cfRule type="expression" dxfId="4290" priority="4994">
      <formula>FM30&lt;&gt;""</formula>
    </cfRule>
    <cfRule type="expression" dxfId="4289" priority="5151">
      <formula>AND(EY30:FD30="")</formula>
    </cfRule>
  </conditionalFormatting>
  <conditionalFormatting sqref="EZ30">
    <cfRule type="expression" dxfId="4288" priority="4993">
      <formula>FM30&lt;&gt;""</formula>
    </cfRule>
    <cfRule type="expression" dxfId="4287" priority="5150">
      <formula>AND(EY30:FD30="")</formula>
    </cfRule>
  </conditionalFormatting>
  <conditionalFormatting sqref="FA30">
    <cfRule type="expression" dxfId="4286" priority="4992">
      <formula>FM30&lt;&gt;""</formula>
    </cfRule>
    <cfRule type="expression" dxfId="4285" priority="5149">
      <formula>AND(EY30:FD30="")</formula>
    </cfRule>
  </conditionalFormatting>
  <conditionalFormatting sqref="FB30">
    <cfRule type="expression" dxfId="4284" priority="4991">
      <formula>FM30&lt;&gt;""</formula>
    </cfRule>
    <cfRule type="expression" dxfId="4283" priority="5148">
      <formula>AND(EY30:FD30="")</formula>
    </cfRule>
  </conditionalFormatting>
  <conditionalFormatting sqref="FD30">
    <cfRule type="expression" dxfId="4282" priority="4989">
      <formula>FM30&lt;&gt;""</formula>
    </cfRule>
    <cfRule type="expression" dxfId="4281" priority="5147">
      <formula>AND(EY30:FD30="")</formula>
    </cfRule>
  </conditionalFormatting>
  <conditionalFormatting sqref="FC30">
    <cfRule type="expression" dxfId="4280" priority="4990">
      <formula>FM30&lt;&gt;""</formula>
    </cfRule>
    <cfRule type="expression" dxfId="4279" priority="5146">
      <formula>AND(EY30:FD30="")</formula>
    </cfRule>
  </conditionalFormatting>
  <conditionalFormatting sqref="FE30">
    <cfRule type="expression" dxfId="4278" priority="4988">
      <formula>FM30&lt;&gt;""</formula>
    </cfRule>
    <cfRule type="expression" dxfId="4277" priority="5145">
      <formula>FE30=""</formula>
    </cfRule>
  </conditionalFormatting>
  <conditionalFormatting sqref="FF30">
    <cfRule type="expression" dxfId="4276" priority="5143">
      <formula>AND(FE30&lt;&gt;"2人以上の体制",FF30&lt;&gt;"")</formula>
    </cfRule>
    <cfRule type="expression" dxfId="4275" priority="5144">
      <formula>AND(FE30="2人以上の体制",FF30="")</formula>
    </cfRule>
  </conditionalFormatting>
  <conditionalFormatting sqref="FG30">
    <cfRule type="expression" dxfId="4274" priority="4987">
      <formula>FM30&lt;&gt;""</formula>
    </cfRule>
    <cfRule type="expression" dxfId="4273" priority="5142">
      <formula>FG30=""</formula>
    </cfRule>
  </conditionalFormatting>
  <conditionalFormatting sqref="FH30">
    <cfRule type="expression" dxfId="4272" priority="4986">
      <formula>FM30&lt;&gt;""</formula>
    </cfRule>
    <cfRule type="expression" dxfId="4271" priority="5141">
      <formula>FH30=""</formula>
    </cfRule>
  </conditionalFormatting>
  <conditionalFormatting sqref="BO30">
    <cfRule type="expression" dxfId="4270" priority="5060">
      <formula>FM30&lt;&gt;""</formula>
    </cfRule>
    <cfRule type="expression" dxfId="4269" priority="5139">
      <formula>BO30=""</formula>
    </cfRule>
  </conditionalFormatting>
  <conditionalFormatting sqref="BP30">
    <cfRule type="expression" dxfId="4268" priority="5059">
      <formula>FM30&lt;&gt;""</formula>
    </cfRule>
    <cfRule type="expression" dxfId="4267" priority="5138">
      <formula>BP30=""</formula>
    </cfRule>
  </conditionalFormatting>
  <conditionalFormatting sqref="BQ30">
    <cfRule type="expression" dxfId="4266" priority="5058">
      <formula>FM30&lt;&gt;""</formula>
    </cfRule>
    <cfRule type="expression" dxfId="4265" priority="5137">
      <formula>BQ30=""</formula>
    </cfRule>
  </conditionalFormatting>
  <conditionalFormatting sqref="BR30">
    <cfRule type="expression" dxfId="4264" priority="5057">
      <formula>FM30&lt;&gt;""</formula>
    </cfRule>
    <cfRule type="expression" dxfId="4263" priority="5126">
      <formula>AND(BR30:BS30="")</formula>
    </cfRule>
  </conditionalFormatting>
  <conditionalFormatting sqref="BS30">
    <cfRule type="expression" dxfId="4262" priority="5056">
      <formula>FM30&lt;&gt;""</formula>
    </cfRule>
    <cfRule type="expression" dxfId="4261" priority="5136">
      <formula>AND(BR30:BS30="")</formula>
    </cfRule>
  </conditionalFormatting>
  <conditionalFormatting sqref="BU30">
    <cfRule type="expression" dxfId="4260" priority="5131">
      <formula>AND(BT30="",BU30&lt;&gt;"")</formula>
    </cfRule>
    <cfRule type="expression" dxfId="4259" priority="5135">
      <formula>AND(BT30&lt;&gt;"",BU30="")</formula>
    </cfRule>
  </conditionalFormatting>
  <conditionalFormatting sqref="BV30">
    <cfRule type="expression" dxfId="4258" priority="5130">
      <formula>AND(BT30="",BV30&lt;&gt;"")</formula>
    </cfRule>
    <cfRule type="expression" dxfId="4257" priority="5134">
      <formula>AND(BT30&lt;&gt;"",BV30="")</formula>
    </cfRule>
  </conditionalFormatting>
  <conditionalFormatting sqref="BW30">
    <cfRule type="expression" dxfId="4256" priority="5129">
      <formula>AND(BT30="",BW30&lt;&gt;"")</formula>
    </cfRule>
    <cfRule type="expression" dxfId="4255" priority="5133">
      <formula>AND(BT30&lt;&gt;"",AND(BW30:BX30=""))</formula>
    </cfRule>
  </conditionalFormatting>
  <conditionalFormatting sqref="BX30">
    <cfRule type="expression" dxfId="4254" priority="5128">
      <formula>AND(BT30="",BX30&lt;&gt;"")</formula>
    </cfRule>
    <cfRule type="expression" dxfId="4253" priority="5132">
      <formula>AND(BT30&lt;&gt;"",AND(BW30:BX30=""))</formula>
    </cfRule>
  </conditionalFormatting>
  <conditionalFormatting sqref="BT30">
    <cfRule type="expression" dxfId="4252" priority="5127">
      <formula>AND(BT30="",OR(BU30:BX30&lt;&gt;""))</formula>
    </cfRule>
  </conditionalFormatting>
  <conditionalFormatting sqref="BY30">
    <cfRule type="expression" dxfId="4251" priority="5055">
      <formula>FM30&lt;&gt;""</formula>
    </cfRule>
    <cfRule type="expression" dxfId="4250" priority="5125">
      <formula>BY30=""</formula>
    </cfRule>
  </conditionalFormatting>
  <conditionalFormatting sqref="BZ30">
    <cfRule type="expression" dxfId="4249" priority="5054">
      <formula>FM30&lt;&gt;""</formula>
    </cfRule>
    <cfRule type="expression" dxfId="4248" priority="5124">
      <formula>BZ30=""</formula>
    </cfRule>
  </conditionalFormatting>
  <conditionalFormatting sqref="CC30">
    <cfRule type="expression" dxfId="4247" priority="5053">
      <formula>FM30&lt;&gt;""</formula>
    </cfRule>
    <cfRule type="expression" dxfId="4246" priority="5123">
      <formula>CC30=""</formula>
    </cfRule>
  </conditionalFormatting>
  <conditionalFormatting sqref="CD30">
    <cfRule type="expression" dxfId="4245" priority="5052">
      <formula>FM30&lt;&gt;""</formula>
    </cfRule>
    <cfRule type="expression" dxfId="4244" priority="5122">
      <formula>CD30=""</formula>
    </cfRule>
  </conditionalFormatting>
  <conditionalFormatting sqref="CE30">
    <cfRule type="expression" dxfId="4243" priority="5051">
      <formula>FM30&lt;&gt;""</formula>
    </cfRule>
    <cfRule type="expression" dxfId="4242" priority="5121">
      <formula>CE30=""</formula>
    </cfRule>
  </conditionalFormatting>
  <conditionalFormatting sqref="FK30">
    <cfRule type="expression" dxfId="4241" priority="5120">
      <formula>FK30=""</formula>
    </cfRule>
  </conditionalFormatting>
  <conditionalFormatting sqref="H30">
    <cfRule type="expression" dxfId="4240" priority="5101">
      <formula>FM30&lt;&gt;""</formula>
    </cfRule>
    <cfRule type="expression" dxfId="4239" priority="5117">
      <formula>H30=""</formula>
    </cfRule>
  </conditionalFormatting>
  <conditionalFormatting sqref="B30">
    <cfRule type="expression" dxfId="4238" priority="4985">
      <formula>FM30&lt;&gt;""</formula>
    </cfRule>
    <cfRule type="expression" dxfId="4237" priority="5116">
      <formula>B30=""</formula>
    </cfRule>
  </conditionalFormatting>
  <conditionalFormatting sqref="CF30">
    <cfRule type="expression" dxfId="4236" priority="5050">
      <formula>FM30&lt;&gt;""</formula>
    </cfRule>
    <cfRule type="expression" dxfId="4235" priority="5115">
      <formula>CF30=""</formula>
    </cfRule>
  </conditionalFormatting>
  <conditionalFormatting sqref="EJ30">
    <cfRule type="expression" dxfId="4234" priority="5114">
      <formula>AND(OR(EC30:EH30&lt;&gt;""),EJ30="")</formula>
    </cfRule>
  </conditionalFormatting>
  <conditionalFormatting sqref="BE30">
    <cfRule type="expression" dxfId="4233" priority="5061">
      <formula>FM30&lt;&gt;""</formula>
    </cfRule>
    <cfRule type="expression" dxfId="4232" priority="5113">
      <formula>BE30=""</formula>
    </cfRule>
  </conditionalFormatting>
  <conditionalFormatting sqref="BF30">
    <cfRule type="expression" dxfId="4231" priority="5112">
      <formula>AND(BE30="同居",AND(BF30="",BG30=""))</formula>
    </cfRule>
  </conditionalFormatting>
  <conditionalFormatting sqref="CB30">
    <cfRule type="expression" dxfId="4230" priority="5111">
      <formula>AND(CA30&lt;&gt;"",CB30="")</formula>
    </cfRule>
  </conditionalFormatting>
  <conditionalFormatting sqref="CA30">
    <cfRule type="expression" dxfId="4229" priority="5110">
      <formula>AND(CA30="",CB30&lt;&gt;"")</formula>
    </cfRule>
  </conditionalFormatting>
  <conditionalFormatting sqref="DU30">
    <cfRule type="expression" dxfId="4228" priority="5011">
      <formula>FM30&lt;&gt;""</formula>
    </cfRule>
    <cfRule type="expression" dxfId="4227" priority="5107">
      <formula>AND(DU30&lt;&gt;"",DT30="")</formula>
    </cfRule>
    <cfRule type="expression" dxfId="4226" priority="5108">
      <formula>AND(DT30&lt;&gt;"自立",DU30="")</formula>
    </cfRule>
    <cfRule type="expression" dxfId="4225" priority="5109">
      <formula>AND(DT30="自立",DU30&lt;&gt;"")</formula>
    </cfRule>
  </conditionalFormatting>
  <conditionalFormatting sqref="DW30">
    <cfRule type="expression" dxfId="4224" priority="5009">
      <formula>FM30&lt;&gt;""</formula>
    </cfRule>
    <cfRule type="expression" dxfId="4223" priority="5104">
      <formula>AND(DW30&lt;&gt;"",DV30="")</formula>
    </cfRule>
    <cfRule type="expression" dxfId="4222" priority="5105">
      <formula>AND(DV30="自立",DW30&lt;&gt;"")</formula>
    </cfRule>
    <cfRule type="expression" dxfId="4221" priority="5106">
      <formula>AND(DV30&lt;&gt;"自立",DW30="")</formula>
    </cfRule>
  </conditionalFormatting>
  <conditionalFormatting sqref="I30:J30">
    <cfRule type="expression" dxfId="4220" priority="5103">
      <formula>I30=""</formula>
    </cfRule>
  </conditionalFormatting>
  <conditionalFormatting sqref="P30">
    <cfRule type="expression" dxfId="4219" priority="5097">
      <formula>FM30&lt;&gt;""</formula>
    </cfRule>
    <cfRule type="expression" dxfId="4218" priority="5102">
      <formula>P30=""</formula>
    </cfRule>
  </conditionalFormatting>
  <conditionalFormatting sqref="FN30">
    <cfRule type="expression" dxfId="4217" priority="4980">
      <formula>AND(FN30="",AND(Q30:FJ30=""))</formula>
    </cfRule>
    <cfRule type="expression" dxfId="4216" priority="4981">
      <formula>AND(FN30&lt;&gt;"",OR(Q30:FJ30&lt;&gt;""))</formula>
    </cfRule>
  </conditionalFormatting>
  <conditionalFormatting sqref="FM30">
    <cfRule type="expression" dxfId="4215" priority="4982">
      <formula>AND(FM30="",AND(Q30:FJ30=""))</formula>
    </cfRule>
    <cfRule type="expression" dxfId="4214" priority="4984">
      <formula>AND(FM30&lt;&gt;"",OR(Q30:FJ30&lt;&gt;""))</formula>
    </cfRule>
  </conditionalFormatting>
  <conditionalFormatting sqref="FL30">
    <cfRule type="expression" dxfId="4213" priority="4983">
      <formula>FL30=""</formula>
    </cfRule>
  </conditionalFormatting>
  <conditionalFormatting sqref="C31">
    <cfRule type="expression" dxfId="4212" priority="4979">
      <formula>C31=""</formula>
    </cfRule>
  </conditionalFormatting>
  <conditionalFormatting sqref="D31">
    <cfRule type="expression" dxfId="4211" priority="4978">
      <formula>D31=""</formula>
    </cfRule>
  </conditionalFormatting>
  <conditionalFormatting sqref="E31">
    <cfRule type="expression" dxfId="4210" priority="4977">
      <formula>E31=""</formula>
    </cfRule>
  </conditionalFormatting>
  <conditionalFormatting sqref="G31">
    <cfRule type="expression" dxfId="4209" priority="4976">
      <formula>G31=""</formula>
    </cfRule>
  </conditionalFormatting>
  <conditionalFormatting sqref="K31">
    <cfRule type="expression" dxfId="4208" priority="4717">
      <formula>FM31&lt;&gt;""</formula>
    </cfRule>
    <cfRule type="expression" dxfId="4207" priority="4975">
      <formula>AND(K31="",L31="")</formula>
    </cfRule>
  </conditionalFormatting>
  <conditionalFormatting sqref="L31">
    <cfRule type="expression" dxfId="4206" priority="4716">
      <formula>FM31&lt;&gt;""</formula>
    </cfRule>
    <cfRule type="expression" dxfId="4205" priority="4974">
      <formula>AND(K31="",L31="")</formula>
    </cfRule>
  </conditionalFormatting>
  <conditionalFormatting sqref="O31">
    <cfRule type="expression" dxfId="4204" priority="4715">
      <formula>FM31&lt;&gt;""</formula>
    </cfRule>
    <cfRule type="expression" dxfId="4203" priority="4973">
      <formula>O31=""</formula>
    </cfRule>
  </conditionalFormatting>
  <conditionalFormatting sqref="Q31">
    <cfRule type="expression" dxfId="4202" priority="4713">
      <formula>FM31&lt;&gt;""</formula>
    </cfRule>
    <cfRule type="expression" dxfId="4201" priority="4971">
      <formula>AND(Q31&lt;&gt;"",OR(R31:AD31&lt;&gt;""))</formula>
    </cfRule>
    <cfRule type="expression" dxfId="4200" priority="4972">
      <formula>AND(Q31="",AND(R31:AD31=""))</formula>
    </cfRule>
  </conditionalFormatting>
  <conditionalFormatting sqref="R31">
    <cfRule type="expression" dxfId="4199" priority="4712">
      <formula>FM31&lt;&gt;""</formula>
    </cfRule>
    <cfRule type="expression" dxfId="4198" priority="4969">
      <formula>AND(Q31&lt;&gt;"",OR(R31:AD31&lt;&gt;""))</formula>
    </cfRule>
    <cfRule type="expression" dxfId="4197" priority="4970">
      <formula>AND(Q31="",AND(R31:AD31=""))</formula>
    </cfRule>
  </conditionalFormatting>
  <conditionalFormatting sqref="S31">
    <cfRule type="expression" dxfId="4196" priority="4711">
      <formula>FM31&lt;&gt;""</formula>
    </cfRule>
    <cfRule type="expression" dxfId="4195" priority="4967">
      <formula>AND(Q31&lt;&gt;"",OR(R31:AD31&lt;&gt;""))</formula>
    </cfRule>
    <cfRule type="expression" dxfId="4194" priority="4968">
      <formula>AND(Q31="",AND(R31:AD31=""))</formula>
    </cfRule>
  </conditionalFormatting>
  <conditionalFormatting sqref="T31">
    <cfRule type="expression" dxfId="4193" priority="4710">
      <formula>FM31&lt;&gt;""</formula>
    </cfRule>
    <cfRule type="expression" dxfId="4192" priority="4955">
      <formula>AND(Q31&lt;&gt;"",OR(R31:AD31&lt;&gt;""))</formula>
    </cfRule>
    <cfRule type="expression" dxfId="4191" priority="4966">
      <formula>AND(Q31="",AND(R31:AD31=""))</formula>
    </cfRule>
  </conditionalFormatting>
  <conditionalFormatting sqref="U31">
    <cfRule type="expression" dxfId="4190" priority="4709">
      <formula>FM31&lt;&gt;""</formula>
    </cfRule>
    <cfRule type="expression" dxfId="4189" priority="4954">
      <formula>AND(Q31&lt;&gt;"",OR(R31:AD31&lt;&gt;""))</formula>
    </cfRule>
    <cfRule type="expression" dxfId="4188" priority="4965">
      <formula>AND(Q31="",AND(R31:AD31=""))</formula>
    </cfRule>
  </conditionalFormatting>
  <conditionalFormatting sqref="V31">
    <cfRule type="expression" dxfId="4187" priority="4708">
      <formula>FM31&lt;&gt;""</formula>
    </cfRule>
    <cfRule type="expression" dxfId="4186" priority="4953">
      <formula>AND(Q31&lt;&gt;"",OR(R31:AD31&lt;&gt;""))</formula>
    </cfRule>
    <cfRule type="expression" dxfId="4185" priority="4964">
      <formula>AND(Q31="",AND(R31:AD31=""))</formula>
    </cfRule>
  </conditionalFormatting>
  <conditionalFormatting sqref="W31">
    <cfRule type="expression" dxfId="4184" priority="4707">
      <formula>FM31&lt;&gt;""</formula>
    </cfRule>
    <cfRule type="expression" dxfId="4183" priority="4952">
      <formula>AND(Q31&lt;&gt;"",OR(R31:AD31&lt;&gt;""))</formula>
    </cfRule>
    <cfRule type="expression" dxfId="4182" priority="4963">
      <formula>AND(Q31="",AND(R31:AD31=""))</formula>
    </cfRule>
  </conditionalFormatting>
  <conditionalFormatting sqref="X31">
    <cfRule type="expression" dxfId="4181" priority="4706">
      <formula>FM31&lt;&gt;""</formula>
    </cfRule>
    <cfRule type="expression" dxfId="4180" priority="4951">
      <formula>AND(Q31&lt;&gt;"",OR(R31:AD31&lt;&gt;""))</formula>
    </cfRule>
    <cfRule type="expression" dxfId="4179" priority="4962">
      <formula>AND(Q31="",AND(R31:AD31=""))</formula>
    </cfRule>
  </conditionalFormatting>
  <conditionalFormatting sqref="Y31">
    <cfRule type="expression" dxfId="4178" priority="4705">
      <formula>FM31&lt;&gt;""</formula>
    </cfRule>
    <cfRule type="expression" dxfId="4177" priority="4950">
      <formula>AND(Q31&lt;&gt;"",OR(R31:AD31&lt;&gt;""))</formula>
    </cfRule>
    <cfRule type="expression" dxfId="4176" priority="4961">
      <formula>AND(Q31="",AND(R31:AD31=""))</formula>
    </cfRule>
  </conditionalFormatting>
  <conditionalFormatting sqref="Z31">
    <cfRule type="expression" dxfId="4175" priority="4704">
      <formula>FM31&lt;&gt;""</formula>
    </cfRule>
    <cfRule type="expression" dxfId="4174" priority="4949">
      <formula>AND(Q31&lt;&gt;"",OR(R31:AD31&lt;&gt;""))</formula>
    </cfRule>
    <cfRule type="expression" dxfId="4173" priority="4960">
      <formula>AND(Q31="",AND(R31:AD31=""))</formula>
    </cfRule>
  </conditionalFormatting>
  <conditionalFormatting sqref="AA31">
    <cfRule type="expression" dxfId="4172" priority="4703">
      <formula>FM31&lt;&gt;""</formula>
    </cfRule>
    <cfRule type="expression" dxfId="4171" priority="4948">
      <formula>AND(Q31&lt;&gt;"",OR(R31:AD31&lt;&gt;""))</formula>
    </cfRule>
    <cfRule type="expression" dxfId="4170" priority="4959">
      <formula>AND(Q31="",AND(R31:AD31=""))</formula>
    </cfRule>
  </conditionalFormatting>
  <conditionalFormatting sqref="AB31">
    <cfRule type="expression" dxfId="4169" priority="4702">
      <formula>FM31&lt;&gt;""</formula>
    </cfRule>
    <cfRule type="expression" dxfId="4168" priority="4947">
      <formula>AND(Q31&lt;&gt;"",OR(R31:AD31&lt;&gt;""))</formula>
    </cfRule>
    <cfRule type="expression" dxfId="4167" priority="4958">
      <formula>AND(Q31="",AND(R31:AD31=""))</formula>
    </cfRule>
  </conditionalFormatting>
  <conditionalFormatting sqref="AC31">
    <cfRule type="expression" dxfId="4166" priority="4701">
      <formula>FM31&lt;&gt;""</formula>
    </cfRule>
    <cfRule type="expression" dxfId="4165" priority="4946">
      <formula>AND(Q31&lt;&gt;"",OR(R31:AD31&lt;&gt;""))</formula>
    </cfRule>
    <cfRule type="expression" dxfId="4164" priority="4957">
      <formula>AND(Q31="",AND(R31:AD31=""))</formula>
    </cfRule>
  </conditionalFormatting>
  <conditionalFormatting sqref="AD31">
    <cfRule type="expression" dxfId="4163" priority="4700">
      <formula>FM31&lt;&gt;""</formula>
    </cfRule>
    <cfRule type="expression" dxfId="4162" priority="4945">
      <formula>AND(Q31&lt;&gt;"",OR(R31:AD31&lt;&gt;""))</formula>
    </cfRule>
    <cfRule type="expression" dxfId="4161" priority="4956">
      <formula>AND(Q31="",AND(R31:AD31=""))</formula>
    </cfRule>
  </conditionalFormatting>
  <conditionalFormatting sqref="AE31">
    <cfRule type="expression" dxfId="4160" priority="4699">
      <formula>FM31&lt;&gt;""</formula>
    </cfRule>
    <cfRule type="expression" dxfId="4159" priority="4942">
      <formula>AND(AE31="無",OR(AF31:AI31&lt;&gt;""))</formula>
    </cfRule>
    <cfRule type="expression" dxfId="4158" priority="4943">
      <formula>AND(AE31="有",AND(AF31:AI31=""))</formula>
    </cfRule>
    <cfRule type="expression" dxfId="4157" priority="4944">
      <formula>AE31=""</formula>
    </cfRule>
  </conditionalFormatting>
  <conditionalFormatting sqref="AF31">
    <cfRule type="expression" dxfId="4156" priority="4937">
      <formula>AND(AE31="無",OR(AF31:AI31&lt;&gt;""))</formula>
    </cfRule>
    <cfRule type="expression" dxfId="4155" priority="4941">
      <formula>AND(AE31="有",AND(AF31:AI31=""))</formula>
    </cfRule>
  </conditionalFormatting>
  <conditionalFormatting sqref="AG31">
    <cfRule type="expression" dxfId="4154" priority="4936">
      <formula>AND(AE31="無",OR(AF31:AI31&lt;&gt;""))</formula>
    </cfRule>
    <cfRule type="expression" dxfId="4153" priority="4940">
      <formula>AND(AE31="有",AND(AF31:AI31=""))</formula>
    </cfRule>
  </conditionalFormatting>
  <conditionalFormatting sqref="AH31">
    <cfRule type="expression" dxfId="4152" priority="4935">
      <formula>AND(AE31="無",OR(AF31:AI31&lt;&gt;""))</formula>
    </cfRule>
    <cfRule type="expression" dxfId="4151" priority="4939">
      <formula>AND(AE31="有",AND(AF31:AI31=""))</formula>
    </cfRule>
  </conditionalFormatting>
  <conditionalFormatting sqref="AI31">
    <cfRule type="expression" dxfId="4150" priority="4934">
      <formula>AND(AE31="無",OR(AF31:AI31&lt;&gt;""))</formula>
    </cfRule>
    <cfRule type="expression" dxfId="4149" priority="4938">
      <formula>AND(AE31="有",AND(AF31:AI31=""))</formula>
    </cfRule>
  </conditionalFormatting>
  <conditionalFormatting sqref="AJ31">
    <cfRule type="expression" dxfId="4148" priority="4698">
      <formula>FM31&lt;&gt;""</formula>
    </cfRule>
    <cfRule type="expression" dxfId="4147" priority="4933">
      <formula>AJ31=""</formula>
    </cfRule>
  </conditionalFormatting>
  <conditionalFormatting sqref="AK31">
    <cfRule type="expression" dxfId="4146" priority="4697">
      <formula>FM31&lt;&gt;""</formula>
    </cfRule>
    <cfRule type="expression" dxfId="4145" priority="4932">
      <formula>AK31=""</formula>
    </cfRule>
  </conditionalFormatting>
  <conditionalFormatting sqref="AL31">
    <cfRule type="expression" dxfId="4144" priority="4696">
      <formula>FM31&lt;&gt;""</formula>
    </cfRule>
    <cfRule type="expression" dxfId="4143" priority="4931">
      <formula>AL31=""</formula>
    </cfRule>
  </conditionalFormatting>
  <conditionalFormatting sqref="AM31">
    <cfRule type="expression" dxfId="4142" priority="4695">
      <formula>FM31&lt;&gt;""</formula>
    </cfRule>
    <cfRule type="expression" dxfId="4141" priority="4930">
      <formula>AM31=""</formula>
    </cfRule>
  </conditionalFormatting>
  <conditionalFormatting sqref="AN31">
    <cfRule type="expression" dxfId="4140" priority="4694">
      <formula>FM31&lt;&gt;""</formula>
    </cfRule>
    <cfRule type="expression" dxfId="4139" priority="4925">
      <formula>AND(AN31="なし",AO31&lt;&gt;"")</formula>
    </cfRule>
    <cfRule type="expression" dxfId="4138" priority="4926">
      <formula>AND(AN31="あり",AO31="")</formula>
    </cfRule>
    <cfRule type="expression" dxfId="4137" priority="4929">
      <formula>AN31=""</formula>
    </cfRule>
  </conditionalFormatting>
  <conditionalFormatting sqref="AO31">
    <cfRule type="expression" dxfId="4136" priority="4927">
      <formula>AND(AN31="なし",AO31&lt;&gt;"")</formula>
    </cfRule>
    <cfRule type="expression" dxfId="4135" priority="4928">
      <formula>AND(AN31="あり",AO31="")</formula>
    </cfRule>
  </conditionalFormatting>
  <conditionalFormatting sqref="AP31">
    <cfRule type="expression" dxfId="4134" priority="4693">
      <formula>FM31&lt;&gt;""</formula>
    </cfRule>
    <cfRule type="expression" dxfId="4133" priority="4923">
      <formula>AND(AP31&lt;&gt;"",OR(AQ31:BD31&lt;&gt;""))</formula>
    </cfRule>
    <cfRule type="expression" dxfId="4132" priority="4924">
      <formula>AND(AP31="",AND(AQ31:BD31=""))</formula>
    </cfRule>
  </conditionalFormatting>
  <conditionalFormatting sqref="AQ31">
    <cfRule type="expression" dxfId="4131" priority="4692">
      <formula>FM31&lt;&gt;""</formula>
    </cfRule>
    <cfRule type="expression" dxfId="4130" priority="4921">
      <formula>AND(AP31&lt;&gt;"",OR(AQ31:BD31&lt;&gt;""))</formula>
    </cfRule>
    <cfRule type="expression" dxfId="4129" priority="4922">
      <formula>AND(AP31="",AND(AQ31:BD31=""))</formula>
    </cfRule>
  </conditionalFormatting>
  <conditionalFormatting sqref="AR31">
    <cfRule type="expression" dxfId="4128" priority="4691">
      <formula>FM31&lt;&gt;""</formula>
    </cfRule>
    <cfRule type="expression" dxfId="4127" priority="4919">
      <formula>AND(AP31&lt;&gt;"",OR(AQ31:BD31&lt;&gt;""))</formula>
    </cfRule>
    <cfRule type="expression" dxfId="4126" priority="4920">
      <formula>AND(AP31="",AND(AQ31:BD31=""))</formula>
    </cfRule>
  </conditionalFormatting>
  <conditionalFormatting sqref="AS31">
    <cfRule type="expression" dxfId="4125" priority="4690">
      <formula>FM31&lt;&gt;""</formula>
    </cfRule>
    <cfRule type="expression" dxfId="4124" priority="4917">
      <formula>AND(AP31&lt;&gt;"",OR(AQ31:BD31&lt;&gt;""))</formula>
    </cfRule>
    <cfRule type="expression" dxfId="4123" priority="4918">
      <formula>AND(AP31="",AND(AQ31:BD31=""))</formula>
    </cfRule>
  </conditionalFormatting>
  <conditionalFormatting sqref="AT31">
    <cfRule type="expression" dxfId="4122" priority="4689">
      <formula>FM31&lt;&gt;""</formula>
    </cfRule>
    <cfRule type="expression" dxfId="4121" priority="4915">
      <formula>AND(AP31&lt;&gt;"",OR(AQ31:BD31&lt;&gt;""))</formula>
    </cfRule>
    <cfRule type="expression" dxfId="4120" priority="4916">
      <formula>AND(AP31="",AND(AQ31:BD31=""))</formula>
    </cfRule>
  </conditionalFormatting>
  <conditionalFormatting sqref="AU31">
    <cfRule type="expression" dxfId="4119" priority="4688">
      <formula>FM31&lt;&gt;""</formula>
    </cfRule>
    <cfRule type="expression" dxfId="4118" priority="4913">
      <formula>AND(AP31&lt;&gt;"",OR(AQ31:BD31&lt;&gt;""))</formula>
    </cfRule>
    <cfRule type="expression" dxfId="4117" priority="4914">
      <formula>AND(AP31="",AND(AQ31:BD31=""))</formula>
    </cfRule>
  </conditionalFormatting>
  <conditionalFormatting sqref="AV31">
    <cfRule type="expression" dxfId="4116" priority="4687">
      <formula>FM31&lt;&gt;""</formula>
    </cfRule>
    <cfRule type="expression" dxfId="4115" priority="4911">
      <formula>AND(AP31&lt;&gt;"",OR(AQ31:BD31&lt;&gt;""))</formula>
    </cfRule>
    <cfRule type="expression" dxfId="4114" priority="4912">
      <formula>AND(AP31="",AND(AQ31:BD31=""))</formula>
    </cfRule>
  </conditionalFormatting>
  <conditionalFormatting sqref="AW31">
    <cfRule type="expression" dxfId="4113" priority="4686">
      <formula>FM31&lt;&gt;""</formula>
    </cfRule>
    <cfRule type="expression" dxfId="4112" priority="4909">
      <formula>AND(AP31&lt;&gt;"",OR(AQ31:BD31&lt;&gt;""))</formula>
    </cfRule>
    <cfRule type="expression" dxfId="4111" priority="4910">
      <formula>AND(AP31="",AND(AQ31:BD31=""))</formula>
    </cfRule>
  </conditionalFormatting>
  <conditionalFormatting sqref="AX31">
    <cfRule type="expression" dxfId="4110" priority="4685">
      <formula>FM31&lt;&gt;""</formula>
    </cfRule>
    <cfRule type="expression" dxfId="4109" priority="4907">
      <formula>AND(AP31&lt;&gt;"",OR(AQ31:BD31&lt;&gt;""))</formula>
    </cfRule>
    <cfRule type="expression" dxfId="4108" priority="4908">
      <formula>AND(AP31="",AND(AQ31:BD31=""))</formula>
    </cfRule>
  </conditionalFormatting>
  <conditionalFormatting sqref="AY31">
    <cfRule type="expression" dxfId="4107" priority="4684">
      <formula>FM31&lt;&gt;""</formula>
    </cfRule>
    <cfRule type="expression" dxfId="4106" priority="4905">
      <formula>AND(AP31&lt;&gt;"",OR(AQ31:BD31&lt;&gt;""))</formula>
    </cfRule>
    <cfRule type="expression" dxfId="4105" priority="4906">
      <formula>AND(AP31="",AND(AQ31:BD31=""))</formula>
    </cfRule>
  </conditionalFormatting>
  <conditionalFormatting sqref="AZ31">
    <cfRule type="expression" dxfId="4104" priority="4683">
      <formula>FM31&lt;&gt;""</formula>
    </cfRule>
    <cfRule type="expression" dxfId="4103" priority="4903">
      <formula>AND(AP31&lt;&gt;"",OR(AQ31:BD31&lt;&gt;""))</formula>
    </cfRule>
    <cfRule type="expression" dxfId="4102" priority="4904">
      <formula>AND(AP31="",AND(AQ31:BD31=""))</formula>
    </cfRule>
  </conditionalFormatting>
  <conditionalFormatting sqref="BA31">
    <cfRule type="expression" dxfId="4101" priority="4682">
      <formula>FM31&lt;&gt;""</formula>
    </cfRule>
    <cfRule type="expression" dxfId="4100" priority="4901">
      <formula>AND(AP31&lt;&gt;"",OR(AQ31:BD31&lt;&gt;""))</formula>
    </cfRule>
    <cfRule type="expression" dxfId="4099" priority="4902">
      <formula>AND(AP31="",AND(AQ31:BD31=""))</formula>
    </cfRule>
  </conditionalFormatting>
  <conditionalFormatting sqref="BB31">
    <cfRule type="expression" dxfId="4098" priority="4681">
      <formula>FM31&lt;&gt;""</formula>
    </cfRule>
    <cfRule type="expression" dxfId="4097" priority="4899">
      <formula>AND(AP31&lt;&gt;"",OR(AQ31:BD31&lt;&gt;""))</formula>
    </cfRule>
    <cfRule type="expression" dxfId="4096" priority="4900">
      <formula>AND(AP31="",AND(AQ31:BD31=""))</formula>
    </cfRule>
  </conditionalFormatting>
  <conditionalFormatting sqref="BC31">
    <cfRule type="expression" dxfId="4095" priority="4680">
      <formula>FM31&lt;&gt;""</formula>
    </cfRule>
    <cfRule type="expression" dxfId="4094" priority="4897">
      <formula>AND(AP31&lt;&gt;"",OR(AQ31:BD31&lt;&gt;""))</formula>
    </cfRule>
    <cfRule type="expression" dxfId="4093" priority="4898">
      <formula>AND(AP31="",AND(AQ31:BD31=""))</formula>
    </cfRule>
  </conditionalFormatting>
  <conditionalFormatting sqref="BD31">
    <cfRule type="expression" dxfId="4092" priority="4679">
      <formula>FM31&lt;&gt;""</formula>
    </cfRule>
    <cfRule type="expression" dxfId="4091" priority="4895">
      <formula>AND(AP31&lt;&gt;"",OR(AQ31:BD31&lt;&gt;""))</formula>
    </cfRule>
    <cfRule type="expression" dxfId="4090" priority="4896">
      <formula>AND(AP31="",AND(AQ31:BD31=""))</formula>
    </cfRule>
  </conditionalFormatting>
  <conditionalFormatting sqref="BG31">
    <cfRule type="expression" dxfId="4089" priority="4736">
      <formula>AND(BE31="独居",BG31&gt;=1)</formula>
    </cfRule>
    <cfRule type="expression" dxfId="4088" priority="4893">
      <formula>AND(BE31="同居",AND(BN31="",BG31&lt;&gt;COUNTA(BI31:BM31)))</formula>
    </cfRule>
    <cfRule type="expression" dxfId="4087" priority="4894">
      <formula>AND(BE31="同居",OR(BG31="",BG31=0))</formula>
    </cfRule>
  </conditionalFormatting>
  <conditionalFormatting sqref="BH31">
    <cfRule type="expression" dxfId="4086" priority="4891">
      <formula>AND(BE31="独居",BH31&gt;=1)</formula>
    </cfRule>
    <cfRule type="expression" dxfId="4085" priority="4892">
      <formula>AND(BE31="同居",OR(BH31="",BH31&gt;BG31))</formula>
    </cfRule>
  </conditionalFormatting>
  <conditionalFormatting sqref="BI31">
    <cfRule type="expression" dxfId="4084" priority="4884">
      <formula>AND(BE31="独居",OR(BI31:BN31&lt;&gt;""))</formula>
    </cfRule>
    <cfRule type="expression" dxfId="4083" priority="4890">
      <formula>AND(BE31="同居",AND(BN31="",BG31&lt;&gt;COUNTA(BI31:BM31)))</formula>
    </cfRule>
  </conditionalFormatting>
  <conditionalFormatting sqref="BJ31">
    <cfRule type="expression" dxfId="4082" priority="4883">
      <formula>AND(BE31="独居",OR(BI31:BN31&lt;&gt;""))</formula>
    </cfRule>
    <cfRule type="expression" dxfId="4081" priority="4889">
      <formula>AND(BE31="同居",AND(BN31="",BG31&lt;&gt;COUNTA(BI31:BM31)))</formula>
    </cfRule>
  </conditionalFormatting>
  <conditionalFormatting sqref="BK31">
    <cfRule type="expression" dxfId="4080" priority="4882">
      <formula>AND(BE31="独居",OR(BI31:BN31&lt;&gt;""))</formula>
    </cfRule>
    <cfRule type="expression" dxfId="4079" priority="4888">
      <formula>AND(BE31="同居",AND(BN31="",BG31&lt;&gt;COUNTA(BI31:BM31)))</formula>
    </cfRule>
  </conditionalFormatting>
  <conditionalFormatting sqref="BL31">
    <cfRule type="expression" dxfId="4078" priority="4881">
      <formula>AND(BE31="独居",OR(BI31:BN31&lt;&gt;""))</formula>
    </cfRule>
    <cfRule type="expression" dxfId="4077" priority="4887">
      <formula>AND(BE31="同居",AND(BN31="",BG31&lt;&gt;COUNTA(BI31:BM31)))</formula>
    </cfRule>
  </conditionalFormatting>
  <conditionalFormatting sqref="BM31">
    <cfRule type="expression" dxfId="4076" priority="4880">
      <formula>AND(BE31="独居",OR(BI31:BN31&lt;&gt;""))</formula>
    </cfRule>
    <cfRule type="expression" dxfId="4075" priority="4886">
      <formula>AND(BE31="同居",AND(BN31="",BG31&lt;&gt;COUNTA(BI31:BM31)))</formula>
    </cfRule>
  </conditionalFormatting>
  <conditionalFormatting sqref="BN31">
    <cfRule type="expression" dxfId="4074" priority="4879">
      <formula>AND(BE31="独居",OR(BI31:BN31&lt;&gt;""))</formula>
    </cfRule>
    <cfRule type="expression" dxfId="4073" priority="4885">
      <formula>AND(BE31="同居",AND(BN31="",BG31&lt;&gt;COUNTA(BI31:BM31)))</formula>
    </cfRule>
  </conditionalFormatting>
  <conditionalFormatting sqref="CG31">
    <cfRule type="expression" dxfId="4072" priority="4666">
      <formula>FM31&lt;&gt;""</formula>
    </cfRule>
    <cfRule type="expression" dxfId="4071" priority="4878">
      <formula>CG31=""</formula>
    </cfRule>
  </conditionalFormatting>
  <conditionalFormatting sqref="CH31">
    <cfRule type="expression" dxfId="4070" priority="4665">
      <formula>FM31&lt;&gt;""</formula>
    </cfRule>
    <cfRule type="expression" dxfId="4069" priority="4877">
      <formula>CH31=""</formula>
    </cfRule>
  </conditionalFormatting>
  <conditionalFormatting sqref="CI31">
    <cfRule type="expression" dxfId="4068" priority="4664">
      <formula>FM31&lt;&gt;""</formula>
    </cfRule>
    <cfRule type="expression" dxfId="4067" priority="4876">
      <formula>CI31=""</formula>
    </cfRule>
  </conditionalFormatting>
  <conditionalFormatting sqref="CJ31">
    <cfRule type="expression" dxfId="4066" priority="4663">
      <formula>FM31&lt;&gt;""</formula>
    </cfRule>
    <cfRule type="expression" dxfId="4065" priority="4875">
      <formula>CJ31=""</formula>
    </cfRule>
  </conditionalFormatting>
  <conditionalFormatting sqref="CK31">
    <cfRule type="expression" dxfId="4064" priority="4662">
      <formula>FM31&lt;&gt;""</formula>
    </cfRule>
    <cfRule type="expression" dxfId="4063" priority="4874">
      <formula>CK31=""</formula>
    </cfRule>
  </conditionalFormatting>
  <conditionalFormatting sqref="CL31">
    <cfRule type="expression" dxfId="4062" priority="4661">
      <formula>FM31&lt;&gt;""</formula>
    </cfRule>
    <cfRule type="expression" dxfId="4061" priority="4873">
      <formula>CL31=""</formula>
    </cfRule>
  </conditionalFormatting>
  <conditionalFormatting sqref="CM31">
    <cfRule type="expression" dxfId="4060" priority="4660">
      <formula>FM31&lt;&gt;""</formula>
    </cfRule>
    <cfRule type="expression" dxfId="4059" priority="4872">
      <formula>CM31=""</formula>
    </cfRule>
  </conditionalFormatting>
  <conditionalFormatting sqref="CN31">
    <cfRule type="expression" dxfId="4058" priority="4659">
      <formula>FM31&lt;&gt;""</formula>
    </cfRule>
    <cfRule type="expression" dxfId="4057" priority="4871">
      <formula>CN31=""</formula>
    </cfRule>
  </conditionalFormatting>
  <conditionalFormatting sqref="CO31">
    <cfRule type="expression" dxfId="4056" priority="4735">
      <formula>AND(CN31=0,CO31&lt;&gt;"")</formula>
    </cfRule>
    <cfRule type="expression" dxfId="4055" priority="4870">
      <formula>AND(CN31&gt;0,CO31="")</formula>
    </cfRule>
  </conditionalFormatting>
  <conditionalFormatting sqref="CP31">
    <cfRule type="expression" dxfId="4054" priority="4658">
      <formula>FM31&lt;&gt;""</formula>
    </cfRule>
    <cfRule type="expression" dxfId="4053" priority="4868">
      <formula>AND(CP31&lt;&gt;"",OR(CQ31:CT31&lt;&gt;""))</formula>
    </cfRule>
    <cfRule type="expression" dxfId="4052" priority="4869">
      <formula>AND(CP31="",AND(CQ31:CT31=""))</formula>
    </cfRule>
  </conditionalFormatting>
  <conditionalFormatting sqref="CQ31">
    <cfRule type="expression" dxfId="4051" priority="4657">
      <formula>FM31&lt;&gt;""</formula>
    </cfRule>
    <cfRule type="expression" dxfId="4050" priority="4866">
      <formula>AND(CP31&lt;&gt;"",OR(CQ31:CT31&lt;&gt;""))</formula>
    </cfRule>
    <cfRule type="expression" dxfId="4049" priority="4867">
      <formula>AND(CP31="",AND(CQ31:CT31=""))</formula>
    </cfRule>
  </conditionalFormatting>
  <conditionalFormatting sqref="CR31">
    <cfRule type="expression" dxfId="4048" priority="4656">
      <formula>FM31&lt;&gt;""</formula>
    </cfRule>
    <cfRule type="expression" dxfId="4047" priority="4864">
      <formula>AND(CP31&lt;&gt;"",OR(CQ31:CT31&lt;&gt;""))</formula>
    </cfRule>
    <cfRule type="expression" dxfId="4046" priority="4865">
      <formula>AND(CP31="",AND(CQ31:CT31=""))</formula>
    </cfRule>
  </conditionalFormatting>
  <conditionalFormatting sqref="CS31">
    <cfRule type="expression" dxfId="4045" priority="4655">
      <formula>FM31&lt;&gt;""</formula>
    </cfRule>
    <cfRule type="expression" dxfId="4044" priority="4862">
      <formula>AND(CP31&lt;&gt;"",OR(CQ31:CT31&lt;&gt;""))</formula>
    </cfRule>
    <cfRule type="expression" dxfId="4043" priority="4863">
      <formula>AND(CP31="",AND(CQ31:CT31=""))</formula>
    </cfRule>
  </conditionalFormatting>
  <conditionalFormatting sqref="CT31">
    <cfRule type="expression" dxfId="4042" priority="4654">
      <formula>FM31&lt;&gt;""</formula>
    </cfRule>
    <cfRule type="expression" dxfId="4041" priority="4860">
      <formula>AND(CP31&lt;&gt;"",OR(CQ31:CT31&lt;&gt;""))</formula>
    </cfRule>
    <cfRule type="expression" dxfId="4040" priority="4861">
      <formula>AND(CP31="",AND(CQ31:CT31=""))</formula>
    </cfRule>
  </conditionalFormatting>
  <conditionalFormatting sqref="CU31">
    <cfRule type="expression" dxfId="4039" priority="4653">
      <formula>FM31&lt;&gt;""</formula>
    </cfRule>
    <cfRule type="expression" dxfId="4038" priority="4859">
      <formula>CU31=""</formula>
    </cfRule>
  </conditionalFormatting>
  <conditionalFormatting sqref="CV31">
    <cfRule type="expression" dxfId="4037" priority="4652">
      <formula>FM31&lt;&gt;""</formula>
    </cfRule>
    <cfRule type="expression" dxfId="4036" priority="4858">
      <formula>CV31=""</formula>
    </cfRule>
  </conditionalFormatting>
  <conditionalFormatting sqref="CW31">
    <cfRule type="expression" dxfId="4035" priority="4651">
      <formula>FM31&lt;&gt;""</formula>
    </cfRule>
    <cfRule type="expression" dxfId="4034" priority="4856">
      <formula>AND(CW31&lt;&gt;"",OR(CX31:DI31&lt;&gt;""))</formula>
    </cfRule>
    <cfRule type="expression" dxfId="4033" priority="4857">
      <formula>AND(CW31="",AND(CX31:DI31=""))</formula>
    </cfRule>
  </conditionalFormatting>
  <conditionalFormatting sqref="CX31">
    <cfRule type="expression" dxfId="4032" priority="4650">
      <formula>FM31&lt;&gt;""</formula>
    </cfRule>
    <cfRule type="expression" dxfId="4031" priority="4830">
      <formula>AND(CY31&lt;&gt;"",CX31="")</formula>
    </cfRule>
    <cfRule type="expression" dxfId="4030" priority="4854">
      <formula>AND(CW31&lt;&gt;"",OR(CX31:DI31&lt;&gt;""))</formula>
    </cfRule>
    <cfRule type="expression" dxfId="4029" priority="4855">
      <formula>AND(CW31="",AND(CX31:DI31=""))</formula>
    </cfRule>
  </conditionalFormatting>
  <conditionalFormatting sqref="CY31">
    <cfRule type="expression" dxfId="4028" priority="4649">
      <formula>FM31&lt;&gt;""</formula>
    </cfRule>
    <cfRule type="expression" dxfId="4027" priority="4831">
      <formula>AND(CX31&lt;&gt;"",CY31="")</formula>
    </cfRule>
    <cfRule type="expression" dxfId="4026" priority="4852">
      <formula>AND(CW31&lt;&gt;"",OR(CX31:DI31&lt;&gt;""))</formula>
    </cfRule>
    <cfRule type="expression" dxfId="4025" priority="4853">
      <formula>AND(CW31="",AND(CX31:DI31=""))</formula>
    </cfRule>
  </conditionalFormatting>
  <conditionalFormatting sqref="CZ31">
    <cfRule type="expression" dxfId="4024" priority="4648">
      <formula>FM31&lt;&gt;""</formula>
    </cfRule>
    <cfRule type="expression" dxfId="4023" priority="4850">
      <formula>AND(CW31&lt;&gt;"",OR(CX31:DI31&lt;&gt;""))</formula>
    </cfRule>
    <cfRule type="expression" dxfId="4022" priority="4851">
      <formula>AND(CW31="",AND(CX31:DI31=""))</formula>
    </cfRule>
  </conditionalFormatting>
  <conditionalFormatting sqref="DA31">
    <cfRule type="expression" dxfId="4021" priority="4647">
      <formula>FM31&lt;&gt;""</formula>
    </cfRule>
    <cfRule type="expression" dxfId="4020" priority="4828">
      <formula>AND(DB31&lt;&gt;"",DA31="")</formula>
    </cfRule>
    <cfRule type="expression" dxfId="4019" priority="4848">
      <formula>AND(CW31&lt;&gt;"",OR(CX31:DI31&lt;&gt;""))</formula>
    </cfRule>
    <cfRule type="expression" dxfId="4018" priority="4849">
      <formula>AND(CW31="",AND(CX31:DI31=""))</formula>
    </cfRule>
  </conditionalFormatting>
  <conditionalFormatting sqref="DB31">
    <cfRule type="expression" dxfId="4017" priority="4646">
      <formula>FM31&lt;&gt;""</formula>
    </cfRule>
    <cfRule type="expression" dxfId="4016" priority="4829">
      <formula>AND(DA31&lt;&gt;"",DB31="")</formula>
    </cfRule>
    <cfRule type="expression" dxfId="4015" priority="4846">
      <formula>AND(CW31&lt;&gt;"",OR(CX31:DI31&lt;&gt;""))</formula>
    </cfRule>
    <cfRule type="expression" dxfId="4014" priority="4847">
      <formula>AND(CW31="",AND(CX31:DI31=""))</formula>
    </cfRule>
  </conditionalFormatting>
  <conditionalFormatting sqref="DC31">
    <cfRule type="expression" dxfId="4013" priority="4645">
      <formula>FM31&lt;&gt;""</formula>
    </cfRule>
    <cfRule type="expression" dxfId="4012" priority="4844">
      <formula>AND(CW31&lt;&gt;"",OR(CX31:DI31&lt;&gt;""))</formula>
    </cfRule>
    <cfRule type="expression" dxfId="4011" priority="4845">
      <formula>AND(CW31="",AND(CX31:DI31=""))</formula>
    </cfRule>
  </conditionalFormatting>
  <conditionalFormatting sqref="DD31">
    <cfRule type="expression" dxfId="4010" priority="4644">
      <formula>FM31&lt;&gt;""</formula>
    </cfRule>
    <cfRule type="expression" dxfId="4009" priority="4842">
      <formula>AND(CW31&lt;&gt;"",OR(CX31:DI31&lt;&gt;""))</formula>
    </cfRule>
    <cfRule type="expression" dxfId="4008" priority="4843">
      <formula>AND(CW31="",AND(CX31:DI31=""))</formula>
    </cfRule>
  </conditionalFormatting>
  <conditionalFormatting sqref="DE31">
    <cfRule type="expression" dxfId="4007" priority="4643">
      <formula>FM31&lt;&gt;""</formula>
    </cfRule>
    <cfRule type="expression" dxfId="4006" priority="4840">
      <formula>AND(CW31&lt;&gt;"",OR(CX31:DI31&lt;&gt;""))</formula>
    </cfRule>
    <cfRule type="expression" dxfId="4005" priority="4841">
      <formula>AND(CW31="",AND(CX31:DI31=""))</formula>
    </cfRule>
  </conditionalFormatting>
  <conditionalFormatting sqref="DF31">
    <cfRule type="expression" dxfId="4004" priority="4642">
      <formula>FM31&lt;&gt;""</formula>
    </cfRule>
    <cfRule type="expression" dxfId="4003" priority="4824">
      <formula>AND(DG31&lt;&gt;"",DF31="")</formula>
    </cfRule>
    <cfRule type="expression" dxfId="4002" priority="4838">
      <formula>AND(CW31&lt;&gt;"",OR(CX31:DI31&lt;&gt;""))</formula>
    </cfRule>
    <cfRule type="expression" dxfId="4001" priority="4839">
      <formula>AND(CW31="",AND(CX31:DI31=""))</formula>
    </cfRule>
  </conditionalFormatting>
  <conditionalFormatting sqref="DG31">
    <cfRule type="expression" dxfId="4000" priority="4641">
      <formula>FM31&lt;&gt;""</formula>
    </cfRule>
    <cfRule type="expression" dxfId="3999" priority="4825">
      <formula>AND(DF31&lt;&gt;"",DG31="")</formula>
    </cfRule>
    <cfRule type="expression" dxfId="3998" priority="4836">
      <formula>AND(CW31&lt;&gt;"",OR(CX31:DI31&lt;&gt;""))</formula>
    </cfRule>
    <cfRule type="expression" dxfId="3997" priority="4837">
      <formula>AND(CW31="",AND(CX31:DI31=""))</formula>
    </cfRule>
  </conditionalFormatting>
  <conditionalFormatting sqref="DH31">
    <cfRule type="expression" dxfId="3996" priority="4640">
      <formula>FM31&lt;&gt;""</formula>
    </cfRule>
    <cfRule type="expression" dxfId="3995" priority="4834">
      <formula>AND(CW31&lt;&gt;"",OR(CX31:DI31&lt;&gt;""))</formula>
    </cfRule>
    <cfRule type="expression" dxfId="3994" priority="4835">
      <formula>AND(CW31="",AND(CX31:DI31=""))</formula>
    </cfRule>
  </conditionalFormatting>
  <conditionalFormatting sqref="DI31">
    <cfRule type="expression" dxfId="3993" priority="4639">
      <formula>FM31&lt;&gt;""</formula>
    </cfRule>
    <cfRule type="expression" dxfId="3992" priority="4832">
      <formula>AND(CW31&lt;&gt;"",OR(CX31:DI31&lt;&gt;""))</formula>
    </cfRule>
    <cfRule type="expression" dxfId="3991" priority="4833">
      <formula>AND(CW31="",AND(CX31:DI31=""))</formula>
    </cfRule>
  </conditionalFormatting>
  <conditionalFormatting sqref="DJ31">
    <cfRule type="expression" dxfId="3990" priority="4638">
      <formula>FM31&lt;&gt;""</formula>
    </cfRule>
    <cfRule type="expression" dxfId="3989" priority="4827">
      <formula>DJ31=""</formula>
    </cfRule>
  </conditionalFormatting>
  <conditionalFormatting sqref="DK31">
    <cfRule type="expression" dxfId="3988" priority="4637">
      <formula>FM31&lt;&gt;""</formula>
    </cfRule>
    <cfRule type="expression" dxfId="3987" priority="4826">
      <formula>AND(DJ31&lt;&gt;"自立",DK31="")</formula>
    </cfRule>
  </conditionalFormatting>
  <conditionalFormatting sqref="DL31">
    <cfRule type="expression" dxfId="3986" priority="4636">
      <formula>FM31&lt;&gt;""</formula>
    </cfRule>
    <cfRule type="expression" dxfId="3985" priority="4823">
      <formula>DL31=""</formula>
    </cfRule>
  </conditionalFormatting>
  <conditionalFormatting sqref="DM31">
    <cfRule type="expression" dxfId="3984" priority="4821">
      <formula>AND(DL31&lt;&gt;"アレルギー食",DM31&lt;&gt;"")</formula>
    </cfRule>
    <cfRule type="expression" dxfId="3983" priority="4822">
      <formula>AND(DL31="アレルギー食",DM31="")</formula>
    </cfRule>
  </conditionalFormatting>
  <conditionalFormatting sqref="DN31">
    <cfRule type="expression" dxfId="3982" priority="4635">
      <formula>FM31&lt;&gt;""</formula>
    </cfRule>
    <cfRule type="expression" dxfId="3981" priority="4820">
      <formula>DN31=""</formula>
    </cfRule>
  </conditionalFormatting>
  <conditionalFormatting sqref="DO31">
    <cfRule type="expression" dxfId="3980" priority="4634">
      <formula>FM31&lt;&gt;""</formula>
    </cfRule>
    <cfRule type="expression" dxfId="3979" priority="4814">
      <formula>AND(DO31&lt;&gt;"",DN31="")</formula>
    </cfRule>
    <cfRule type="expression" dxfId="3978" priority="4818">
      <formula>AND(DN31&lt;&gt;"自立",DO31="")</formula>
    </cfRule>
    <cfRule type="expression" dxfId="3977" priority="4819">
      <formula>AND(DN31="自立",DO31&lt;&gt;"")</formula>
    </cfRule>
  </conditionalFormatting>
  <conditionalFormatting sqref="DP31">
    <cfRule type="expression" dxfId="3976" priority="4633">
      <formula>FM31&lt;&gt;""</formula>
    </cfRule>
    <cfRule type="expression" dxfId="3975" priority="4817">
      <formula>DP31=""</formula>
    </cfRule>
  </conditionalFormatting>
  <conditionalFormatting sqref="DQ31">
    <cfRule type="expression" dxfId="3974" priority="4632">
      <formula>FM31&lt;&gt;""</formula>
    </cfRule>
    <cfRule type="expression" dxfId="3973" priority="4813">
      <formula>AND(DQ31&lt;&gt;"",DP31="")</formula>
    </cfRule>
    <cfRule type="expression" dxfId="3972" priority="4815">
      <formula>AND(DP31&lt;&gt;"自立",DQ31="")</formula>
    </cfRule>
    <cfRule type="expression" dxfId="3971" priority="4816">
      <formula>AND(DP31="自立",DQ31&lt;&gt;"")</formula>
    </cfRule>
  </conditionalFormatting>
  <conditionalFormatting sqref="DR31">
    <cfRule type="expression" dxfId="3970" priority="4631">
      <formula>FM31&lt;&gt;""</formula>
    </cfRule>
    <cfRule type="expression" dxfId="3969" priority="4812">
      <formula>DR31=""</formula>
    </cfRule>
  </conditionalFormatting>
  <conditionalFormatting sqref="DS31">
    <cfRule type="expression" dxfId="3968" priority="4630">
      <formula>FM31&lt;&gt;""</formula>
    </cfRule>
    <cfRule type="expression" dxfId="3967" priority="4809">
      <formula>AND(DS31&lt;&gt;"",DR31="")</formula>
    </cfRule>
    <cfRule type="expression" dxfId="3966" priority="4810">
      <formula>AND(DR31&lt;&gt;"自立",DS31="")</formula>
    </cfRule>
    <cfRule type="expression" dxfId="3965" priority="4811">
      <formula>AND(DR31="自立",DS31&lt;&gt;"")</formula>
    </cfRule>
  </conditionalFormatting>
  <conditionalFormatting sqref="DT31">
    <cfRule type="expression" dxfId="3964" priority="4629">
      <formula>FM31&lt;&gt;""</formula>
    </cfRule>
    <cfRule type="expression" dxfId="3963" priority="4808">
      <formula>DT31=""</formula>
    </cfRule>
  </conditionalFormatting>
  <conditionalFormatting sqref="DV31">
    <cfRule type="expression" dxfId="3962" priority="4627">
      <formula>FM31&lt;&gt;""</formula>
    </cfRule>
    <cfRule type="expression" dxfId="3961" priority="4807">
      <formula>DV31=""</formula>
    </cfRule>
  </conditionalFormatting>
  <conditionalFormatting sqref="EA31">
    <cfRule type="expression" dxfId="3960" priority="4625">
      <formula>FM31&lt;&gt;""</formula>
    </cfRule>
    <cfRule type="expression" dxfId="3959" priority="4757">
      <formula>AND(EB31&lt;&gt;"",EA31&lt;&gt;"その他")</formula>
    </cfRule>
    <cfRule type="expression" dxfId="3958" priority="4806">
      <formula>EA31=""</formula>
    </cfRule>
  </conditionalFormatting>
  <conditionalFormatting sqref="EB31">
    <cfRule type="expression" dxfId="3957" priority="4804">
      <formula>AND(EA31&lt;&gt;"その他",EB31&lt;&gt;"")</formula>
    </cfRule>
    <cfRule type="expression" dxfId="3956" priority="4805">
      <formula>AND(EA31="その他",EB31="")</formula>
    </cfRule>
  </conditionalFormatting>
  <conditionalFormatting sqref="EC31">
    <cfRule type="expression" dxfId="3955" priority="4624">
      <formula>FM31&lt;&gt;""</formula>
    </cfRule>
    <cfRule type="expression" dxfId="3954" priority="4803">
      <formula>AND(EC31:EI31="")</formula>
    </cfRule>
  </conditionalFormatting>
  <conditionalFormatting sqref="ED31">
    <cfRule type="expression" dxfId="3953" priority="4623">
      <formula>FM31&lt;&gt;""</formula>
    </cfRule>
    <cfRule type="expression" dxfId="3952" priority="4802">
      <formula>AND(EC31:EI31="")</formula>
    </cfRule>
  </conditionalFormatting>
  <conditionalFormatting sqref="EE31">
    <cfRule type="expression" dxfId="3951" priority="4622">
      <formula>FM31&lt;&gt;""</formula>
    </cfRule>
    <cfRule type="expression" dxfId="3950" priority="4801">
      <formula>AND(EC31:EI31="")</formula>
    </cfRule>
  </conditionalFormatting>
  <conditionalFormatting sqref="EF31">
    <cfRule type="expression" dxfId="3949" priority="4621">
      <formula>FM31&lt;&gt;""</formula>
    </cfRule>
    <cfRule type="expression" dxfId="3948" priority="4800">
      <formula>AND(EC31:EI31="")</formula>
    </cfRule>
  </conditionalFormatting>
  <conditionalFormatting sqref="EG31">
    <cfRule type="expression" dxfId="3947" priority="4620">
      <formula>FM31&lt;&gt;""</formula>
    </cfRule>
    <cfRule type="expression" dxfId="3946" priority="4799">
      <formula>AND(EC31:EI31="")</formula>
    </cfRule>
  </conditionalFormatting>
  <conditionalFormatting sqref="EH31">
    <cfRule type="expression" dxfId="3945" priority="4619">
      <formula>FM31&lt;&gt;""</formula>
    </cfRule>
    <cfRule type="expression" dxfId="3944" priority="4798">
      <formula>AND(EC31:EI31="")</formula>
    </cfRule>
  </conditionalFormatting>
  <conditionalFormatting sqref="EI31">
    <cfRule type="expression" dxfId="3943" priority="4618">
      <formula>FM31&lt;&gt;""</formula>
    </cfRule>
    <cfRule type="expression" dxfId="3942" priority="4797">
      <formula>AND(EC31:EI31="")</formula>
    </cfRule>
  </conditionalFormatting>
  <conditionalFormatting sqref="EL31">
    <cfRule type="expression" dxfId="3941" priority="4617">
      <formula>FM31&lt;&gt;""</formula>
    </cfRule>
    <cfRule type="expression" dxfId="3940" priority="4795">
      <formula>AND(EK31&lt;&gt;"",EL31&lt;&gt;"")</formula>
    </cfRule>
    <cfRule type="expression" dxfId="3939" priority="4796">
      <formula>AND(EK31="",EL31="")</formula>
    </cfRule>
  </conditionalFormatting>
  <conditionalFormatting sqref="EM31">
    <cfRule type="expression" dxfId="3938" priority="4616">
      <formula>FM31&lt;&gt;""</formula>
    </cfRule>
    <cfRule type="expression" dxfId="3937" priority="4793">
      <formula>AND(EK31&lt;&gt;"",EM31&lt;&gt;"")</formula>
    </cfRule>
    <cfRule type="expression" dxfId="3936" priority="4794">
      <formula>AND(EK31="",EM31="")</formula>
    </cfRule>
  </conditionalFormatting>
  <conditionalFormatting sqref="EN31">
    <cfRule type="expression" dxfId="3935" priority="4615">
      <formula>FM31&lt;&gt;""</formula>
    </cfRule>
    <cfRule type="expression" dxfId="3934" priority="4791">
      <formula>AND(EK31&lt;&gt;"",EN31&lt;&gt;"")</formula>
    </cfRule>
    <cfRule type="expression" dxfId="3933" priority="4792">
      <formula>AND(EK31="",EN31="")</formula>
    </cfRule>
  </conditionalFormatting>
  <conditionalFormatting sqref="EP31">
    <cfRule type="expression" dxfId="3932" priority="4785">
      <formula>AND(EK31&lt;&gt;"",EP31&lt;&gt;"")</formula>
    </cfRule>
    <cfRule type="expression" dxfId="3931" priority="4789">
      <formula>AND(EP31&lt;&gt;"",EO31="")</formula>
    </cfRule>
    <cfRule type="expression" dxfId="3930" priority="4790">
      <formula>AND(EO31&lt;&gt;"",EP31="")</formula>
    </cfRule>
  </conditionalFormatting>
  <conditionalFormatting sqref="EQ31">
    <cfRule type="expression" dxfId="3929" priority="4784">
      <formula>AND(EK31&lt;&gt;"",EQ31&lt;&gt;"")</formula>
    </cfRule>
    <cfRule type="expression" dxfId="3928" priority="4787">
      <formula>AND(EQ31&lt;&gt;"",EO31="")</formula>
    </cfRule>
    <cfRule type="expression" dxfId="3927" priority="4788">
      <formula>AND(EO31&lt;&gt;"",EQ31="")</formula>
    </cfRule>
  </conditionalFormatting>
  <conditionalFormatting sqref="EO31">
    <cfRule type="expression" dxfId="3926" priority="4786">
      <formula>AND(EK31&lt;&gt;"",EO31&lt;&gt;"")</formula>
    </cfRule>
  </conditionalFormatting>
  <conditionalFormatting sqref="ES31">
    <cfRule type="expression" dxfId="3925" priority="4614">
      <formula>FM31&lt;&gt;""</formula>
    </cfRule>
    <cfRule type="expression" dxfId="3924" priority="4782">
      <formula>AND(ER31&lt;&gt;"",ES31&lt;&gt;"")</formula>
    </cfRule>
    <cfRule type="expression" dxfId="3923" priority="4783">
      <formula>AND(ER31="",ES31="")</formula>
    </cfRule>
  </conditionalFormatting>
  <conditionalFormatting sqref="ET31">
    <cfRule type="expression" dxfId="3922" priority="4613">
      <formula>FM31&lt;&gt;""</formula>
    </cfRule>
    <cfRule type="expression" dxfId="3921" priority="4780">
      <formula>AND(ER31&lt;&gt;"",ET31&lt;&gt;"")</formula>
    </cfRule>
    <cfRule type="expression" dxfId="3920" priority="4781">
      <formula>AND(ER31="",ET31="")</formula>
    </cfRule>
  </conditionalFormatting>
  <conditionalFormatting sqref="EU31">
    <cfRule type="expression" dxfId="3919" priority="4612">
      <formula>FM31&lt;&gt;""</formula>
    </cfRule>
    <cfRule type="expression" dxfId="3918" priority="4778">
      <formula>AND(ER31&lt;&gt;"",EU31&lt;&gt;"")</formula>
    </cfRule>
    <cfRule type="expression" dxfId="3917" priority="4779">
      <formula>AND(ER31="",EU31="")</formula>
    </cfRule>
  </conditionalFormatting>
  <conditionalFormatting sqref="EW31">
    <cfRule type="expression" dxfId="3916" priority="4772">
      <formula>AND(ER31&lt;&gt;"",EW31&lt;&gt;"")</formula>
    </cfRule>
    <cfRule type="expression" dxfId="3915" priority="4776">
      <formula>AND(EW31&lt;&gt;"",EV31="")</formula>
    </cfRule>
    <cfRule type="expression" dxfId="3914" priority="4777">
      <formula>AND(EV31&lt;&gt;"",EW31="")</formula>
    </cfRule>
  </conditionalFormatting>
  <conditionalFormatting sqref="EX31">
    <cfRule type="expression" dxfId="3913" priority="4771">
      <formula>AND(ER31&lt;&gt;"",EX31&lt;&gt;"")</formula>
    </cfRule>
    <cfRule type="expression" dxfId="3912" priority="4774">
      <formula>AND(EX31&lt;&gt;"",EV31="")</formula>
    </cfRule>
    <cfRule type="expression" dxfId="3911" priority="4775">
      <formula>AND(EV31&lt;&gt;"",EX31="")</formula>
    </cfRule>
  </conditionalFormatting>
  <conditionalFormatting sqref="EV31">
    <cfRule type="expression" dxfId="3910" priority="4773">
      <formula>AND(ER31&lt;&gt;"",EV31&lt;&gt;"")</formula>
    </cfRule>
  </conditionalFormatting>
  <conditionalFormatting sqref="ER31">
    <cfRule type="expression" dxfId="3909" priority="4770">
      <formula>AND(ER31&lt;&gt;"",OR(ES31:EX31&lt;&gt;""))</formula>
    </cfRule>
  </conditionalFormatting>
  <conditionalFormatting sqref="EK31">
    <cfRule type="expression" dxfId="3908" priority="4769">
      <formula>AND(EK31&lt;&gt;"",OR(EL31:EQ31&lt;&gt;""))</formula>
    </cfRule>
  </conditionalFormatting>
  <conditionalFormatting sqref="EY31">
    <cfRule type="expression" dxfId="3907" priority="4611">
      <formula>FM31&lt;&gt;""</formula>
    </cfRule>
    <cfRule type="expression" dxfId="3906" priority="4768">
      <formula>AND(EY31:FD31="")</formula>
    </cfRule>
  </conditionalFormatting>
  <conditionalFormatting sqref="EZ31">
    <cfRule type="expression" dxfId="3905" priority="4610">
      <formula>FM31&lt;&gt;""</formula>
    </cfRule>
    <cfRule type="expression" dxfId="3904" priority="4767">
      <formula>AND(EY31:FD31="")</formula>
    </cfRule>
  </conditionalFormatting>
  <conditionalFormatting sqref="FA31">
    <cfRule type="expression" dxfId="3903" priority="4609">
      <formula>FM31&lt;&gt;""</formula>
    </cfRule>
    <cfRule type="expression" dxfId="3902" priority="4766">
      <formula>AND(EY31:FD31="")</formula>
    </cfRule>
  </conditionalFormatting>
  <conditionalFormatting sqref="FB31">
    <cfRule type="expression" dxfId="3901" priority="4608">
      <formula>FM31&lt;&gt;""</formula>
    </cfRule>
    <cfRule type="expression" dxfId="3900" priority="4765">
      <formula>AND(EY31:FD31="")</formula>
    </cfRule>
  </conditionalFormatting>
  <conditionalFormatting sqref="FD31">
    <cfRule type="expression" dxfId="3899" priority="4606">
      <formula>FM31&lt;&gt;""</formula>
    </cfRule>
    <cfRule type="expression" dxfId="3898" priority="4764">
      <formula>AND(EY31:FD31="")</formula>
    </cfRule>
  </conditionalFormatting>
  <conditionalFormatting sqref="FC31">
    <cfRule type="expression" dxfId="3897" priority="4607">
      <formula>FM31&lt;&gt;""</formula>
    </cfRule>
    <cfRule type="expression" dxfId="3896" priority="4763">
      <formula>AND(EY31:FD31="")</formula>
    </cfRule>
  </conditionalFormatting>
  <conditionalFormatting sqref="FE31">
    <cfRule type="expression" dxfId="3895" priority="4605">
      <formula>FM31&lt;&gt;""</formula>
    </cfRule>
    <cfRule type="expression" dxfId="3894" priority="4762">
      <formula>FE31=""</formula>
    </cfRule>
  </conditionalFormatting>
  <conditionalFormatting sqref="FF31">
    <cfRule type="expression" dxfId="3893" priority="4760">
      <formula>AND(FE31&lt;&gt;"2人以上の体制",FF31&lt;&gt;"")</formula>
    </cfRule>
    <cfRule type="expression" dxfId="3892" priority="4761">
      <formula>AND(FE31="2人以上の体制",FF31="")</formula>
    </cfRule>
  </conditionalFormatting>
  <conditionalFormatting sqref="FG31">
    <cfRule type="expression" dxfId="3891" priority="4604">
      <formula>FM31&lt;&gt;""</formula>
    </cfRule>
    <cfRule type="expression" dxfId="3890" priority="4759">
      <formula>FG31=""</formula>
    </cfRule>
  </conditionalFormatting>
  <conditionalFormatting sqref="FH31">
    <cfRule type="expression" dxfId="3889" priority="4603">
      <formula>FM31&lt;&gt;""</formula>
    </cfRule>
    <cfRule type="expression" dxfId="3888" priority="4758">
      <formula>FH31=""</formula>
    </cfRule>
  </conditionalFormatting>
  <conditionalFormatting sqref="BO31">
    <cfRule type="expression" dxfId="3887" priority="4677">
      <formula>FM31&lt;&gt;""</formula>
    </cfRule>
    <cfRule type="expression" dxfId="3886" priority="4756">
      <formula>BO31=""</formula>
    </cfRule>
  </conditionalFormatting>
  <conditionalFormatting sqref="BP31">
    <cfRule type="expression" dxfId="3885" priority="4676">
      <formula>FM31&lt;&gt;""</formula>
    </cfRule>
    <cfRule type="expression" dxfId="3884" priority="4755">
      <formula>BP31=""</formula>
    </cfRule>
  </conditionalFormatting>
  <conditionalFormatting sqref="BQ31">
    <cfRule type="expression" dxfId="3883" priority="4675">
      <formula>FM31&lt;&gt;""</formula>
    </cfRule>
    <cfRule type="expression" dxfId="3882" priority="4754">
      <formula>BQ31=""</formula>
    </cfRule>
  </conditionalFormatting>
  <conditionalFormatting sqref="BR31">
    <cfRule type="expression" dxfId="3881" priority="4674">
      <formula>FM31&lt;&gt;""</formula>
    </cfRule>
    <cfRule type="expression" dxfId="3880" priority="4743">
      <formula>AND(BR31:BS31="")</formula>
    </cfRule>
  </conditionalFormatting>
  <conditionalFormatting sqref="BS31">
    <cfRule type="expression" dxfId="3879" priority="4673">
      <formula>FM31&lt;&gt;""</formula>
    </cfRule>
    <cfRule type="expression" dxfId="3878" priority="4753">
      <formula>AND(BR31:BS31="")</formula>
    </cfRule>
  </conditionalFormatting>
  <conditionalFormatting sqref="BU31">
    <cfRule type="expression" dxfId="3877" priority="4748">
      <formula>AND(BT31="",BU31&lt;&gt;"")</formula>
    </cfRule>
    <cfRule type="expression" dxfId="3876" priority="4752">
      <formula>AND(BT31&lt;&gt;"",BU31="")</formula>
    </cfRule>
  </conditionalFormatting>
  <conditionalFormatting sqref="BV31">
    <cfRule type="expression" dxfId="3875" priority="4747">
      <formula>AND(BT31="",BV31&lt;&gt;"")</formula>
    </cfRule>
    <cfRule type="expression" dxfId="3874" priority="4751">
      <formula>AND(BT31&lt;&gt;"",BV31="")</formula>
    </cfRule>
  </conditionalFormatting>
  <conditionalFormatting sqref="BW31">
    <cfRule type="expression" dxfId="3873" priority="4746">
      <formula>AND(BT31="",BW31&lt;&gt;"")</formula>
    </cfRule>
    <cfRule type="expression" dxfId="3872" priority="4750">
      <formula>AND(BT31&lt;&gt;"",AND(BW31:BX31=""))</formula>
    </cfRule>
  </conditionalFormatting>
  <conditionalFormatting sqref="BX31">
    <cfRule type="expression" dxfId="3871" priority="4745">
      <formula>AND(BT31="",BX31&lt;&gt;"")</formula>
    </cfRule>
    <cfRule type="expression" dxfId="3870" priority="4749">
      <formula>AND(BT31&lt;&gt;"",AND(BW31:BX31=""))</formula>
    </cfRule>
  </conditionalFormatting>
  <conditionalFormatting sqref="BT31">
    <cfRule type="expression" dxfId="3869" priority="4744">
      <formula>AND(BT31="",OR(BU31:BX31&lt;&gt;""))</formula>
    </cfRule>
  </conditionalFormatting>
  <conditionalFormatting sqref="BY31">
    <cfRule type="expression" dxfId="3868" priority="4672">
      <formula>FM31&lt;&gt;""</formula>
    </cfRule>
    <cfRule type="expression" dxfId="3867" priority="4742">
      <formula>BY31=""</formula>
    </cfRule>
  </conditionalFormatting>
  <conditionalFormatting sqref="BZ31">
    <cfRule type="expression" dxfId="3866" priority="4671">
      <formula>FM31&lt;&gt;""</formula>
    </cfRule>
    <cfRule type="expression" dxfId="3865" priority="4741">
      <formula>BZ31=""</formula>
    </cfRule>
  </conditionalFormatting>
  <conditionalFormatting sqref="CC31">
    <cfRule type="expression" dxfId="3864" priority="4670">
      <formula>FM31&lt;&gt;""</formula>
    </cfRule>
    <cfRule type="expression" dxfId="3863" priority="4740">
      <formula>CC31=""</formula>
    </cfRule>
  </conditionalFormatting>
  <conditionalFormatting sqref="CD31">
    <cfRule type="expression" dxfId="3862" priority="4669">
      <formula>FM31&lt;&gt;""</formula>
    </cfRule>
    <cfRule type="expression" dxfId="3861" priority="4739">
      <formula>CD31=""</formula>
    </cfRule>
  </conditionalFormatting>
  <conditionalFormatting sqref="CE31">
    <cfRule type="expression" dxfId="3860" priority="4668">
      <formula>FM31&lt;&gt;""</formula>
    </cfRule>
    <cfRule type="expression" dxfId="3859" priority="4738">
      <formula>CE31=""</formula>
    </cfRule>
  </conditionalFormatting>
  <conditionalFormatting sqref="FK31">
    <cfRule type="expression" dxfId="3858" priority="4737">
      <formula>FK31=""</formula>
    </cfRule>
  </conditionalFormatting>
  <conditionalFormatting sqref="H31">
    <cfRule type="expression" dxfId="3857" priority="4718">
      <formula>FM31&lt;&gt;""</formula>
    </cfRule>
    <cfRule type="expression" dxfId="3856" priority="4734">
      <formula>H31=""</formula>
    </cfRule>
  </conditionalFormatting>
  <conditionalFormatting sqref="B31">
    <cfRule type="expression" dxfId="3855" priority="4602">
      <formula>FM31&lt;&gt;""</formula>
    </cfRule>
    <cfRule type="expression" dxfId="3854" priority="4733">
      <formula>B31=""</formula>
    </cfRule>
  </conditionalFormatting>
  <conditionalFormatting sqref="CF31">
    <cfRule type="expression" dxfId="3853" priority="4667">
      <formula>FM31&lt;&gt;""</formula>
    </cfRule>
    <cfRule type="expression" dxfId="3852" priority="4732">
      <formula>CF31=""</formula>
    </cfRule>
  </conditionalFormatting>
  <conditionalFormatting sqref="EJ31">
    <cfRule type="expression" dxfId="3851" priority="4731">
      <formula>AND(OR(EC31:EH31&lt;&gt;""),EJ31="")</formula>
    </cfRule>
  </conditionalFormatting>
  <conditionalFormatting sqref="BE31">
    <cfRule type="expression" dxfId="3850" priority="4678">
      <formula>FM31&lt;&gt;""</formula>
    </cfRule>
    <cfRule type="expression" dxfId="3849" priority="4730">
      <formula>BE31=""</formula>
    </cfRule>
  </conditionalFormatting>
  <conditionalFormatting sqref="BF31">
    <cfRule type="expression" dxfId="3848" priority="4729">
      <formula>AND(BE31="同居",AND(BF31="",BG31=""))</formula>
    </cfRule>
  </conditionalFormatting>
  <conditionalFormatting sqref="CB31">
    <cfRule type="expression" dxfId="3847" priority="4728">
      <formula>AND(CA31&lt;&gt;"",CB31="")</formula>
    </cfRule>
  </conditionalFormatting>
  <conditionalFormatting sqref="CA31">
    <cfRule type="expression" dxfId="3846" priority="4727">
      <formula>AND(CA31="",CB31&lt;&gt;"")</formula>
    </cfRule>
  </conditionalFormatting>
  <conditionalFormatting sqref="DU31">
    <cfRule type="expression" dxfId="3845" priority="4628">
      <formula>FM31&lt;&gt;""</formula>
    </cfRule>
    <cfRule type="expression" dxfId="3844" priority="4724">
      <formula>AND(DU31&lt;&gt;"",DT31="")</formula>
    </cfRule>
    <cfRule type="expression" dxfId="3843" priority="4725">
      <formula>AND(DT31&lt;&gt;"自立",DU31="")</formula>
    </cfRule>
    <cfRule type="expression" dxfId="3842" priority="4726">
      <formula>AND(DT31="自立",DU31&lt;&gt;"")</formula>
    </cfRule>
  </conditionalFormatting>
  <conditionalFormatting sqref="DW31">
    <cfRule type="expression" dxfId="3841" priority="4626">
      <formula>FM31&lt;&gt;""</formula>
    </cfRule>
    <cfRule type="expression" dxfId="3840" priority="4721">
      <formula>AND(DW31&lt;&gt;"",DV31="")</formula>
    </cfRule>
    <cfRule type="expression" dxfId="3839" priority="4722">
      <formula>AND(DV31="自立",DW31&lt;&gt;"")</formula>
    </cfRule>
    <cfRule type="expression" dxfId="3838" priority="4723">
      <formula>AND(DV31&lt;&gt;"自立",DW31="")</formula>
    </cfRule>
  </conditionalFormatting>
  <conditionalFormatting sqref="I31:J31">
    <cfRule type="expression" dxfId="3837" priority="4720">
      <formula>I31=""</formula>
    </cfRule>
  </conditionalFormatting>
  <conditionalFormatting sqref="P31">
    <cfRule type="expression" dxfId="3836" priority="4714">
      <formula>FM31&lt;&gt;""</formula>
    </cfRule>
    <cfRule type="expression" dxfId="3835" priority="4719">
      <formula>P31=""</formula>
    </cfRule>
  </conditionalFormatting>
  <conditionalFormatting sqref="FN31">
    <cfRule type="expression" dxfId="3834" priority="4597">
      <formula>AND(FN31="",AND(Q31:FJ31=""))</formula>
    </cfRule>
    <cfRule type="expression" dxfId="3833" priority="4598">
      <formula>AND(FN31&lt;&gt;"",OR(Q31:FJ31&lt;&gt;""))</formula>
    </cfRule>
  </conditionalFormatting>
  <conditionalFormatting sqref="FM31">
    <cfRule type="expression" dxfId="3832" priority="4599">
      <formula>AND(FM31="",AND(Q31:FJ31=""))</formula>
    </cfRule>
    <cfRule type="expression" dxfId="3831" priority="4601">
      <formula>AND(FM31&lt;&gt;"",OR(Q31:FJ31&lt;&gt;""))</formula>
    </cfRule>
  </conditionalFormatting>
  <conditionalFormatting sqref="FL31">
    <cfRule type="expression" dxfId="3830" priority="4600">
      <formula>FL31=""</formula>
    </cfRule>
  </conditionalFormatting>
  <conditionalFormatting sqref="C32">
    <cfRule type="expression" dxfId="3829" priority="4596">
      <formula>C32=""</formula>
    </cfRule>
  </conditionalFormatting>
  <conditionalFormatting sqref="D32">
    <cfRule type="expression" dxfId="3828" priority="4595">
      <formula>D32=""</formula>
    </cfRule>
  </conditionalFormatting>
  <conditionalFormatting sqref="E32">
    <cfRule type="expression" dxfId="3827" priority="4594">
      <formula>E32=""</formula>
    </cfRule>
  </conditionalFormatting>
  <conditionalFormatting sqref="G32">
    <cfRule type="expression" dxfId="3826" priority="4593">
      <formula>G32=""</formula>
    </cfRule>
  </conditionalFormatting>
  <conditionalFormatting sqref="K32">
    <cfRule type="expression" dxfId="3825" priority="4334">
      <formula>FM32&lt;&gt;""</formula>
    </cfRule>
    <cfRule type="expression" dxfId="3824" priority="4592">
      <formula>AND(K32="",L32="")</formula>
    </cfRule>
  </conditionalFormatting>
  <conditionalFormatting sqref="L32">
    <cfRule type="expression" dxfId="3823" priority="4333">
      <formula>FM32&lt;&gt;""</formula>
    </cfRule>
    <cfRule type="expression" dxfId="3822" priority="4591">
      <formula>AND(K32="",L32="")</formula>
    </cfRule>
  </conditionalFormatting>
  <conditionalFormatting sqref="O32">
    <cfRule type="expression" dxfId="3821" priority="4332">
      <formula>FM32&lt;&gt;""</formula>
    </cfRule>
    <cfRule type="expression" dxfId="3820" priority="4590">
      <formula>O32=""</formula>
    </cfRule>
  </conditionalFormatting>
  <conditionalFormatting sqref="Q32">
    <cfRule type="expression" dxfId="3819" priority="4330">
      <formula>FM32&lt;&gt;""</formula>
    </cfRule>
    <cfRule type="expression" dxfId="3818" priority="4588">
      <formula>AND(Q32&lt;&gt;"",OR(R32:AD32&lt;&gt;""))</formula>
    </cfRule>
    <cfRule type="expression" dxfId="3817" priority="4589">
      <formula>AND(Q32="",AND(R32:AD32=""))</formula>
    </cfRule>
  </conditionalFormatting>
  <conditionalFormatting sqref="R32">
    <cfRule type="expression" dxfId="3816" priority="4329">
      <formula>FM32&lt;&gt;""</formula>
    </cfRule>
    <cfRule type="expression" dxfId="3815" priority="4586">
      <formula>AND(Q32&lt;&gt;"",OR(R32:AD32&lt;&gt;""))</formula>
    </cfRule>
    <cfRule type="expression" dxfId="3814" priority="4587">
      <formula>AND(Q32="",AND(R32:AD32=""))</formula>
    </cfRule>
  </conditionalFormatting>
  <conditionalFormatting sqref="S32">
    <cfRule type="expression" dxfId="3813" priority="4328">
      <formula>FM32&lt;&gt;""</formula>
    </cfRule>
    <cfRule type="expression" dxfId="3812" priority="4584">
      <formula>AND(Q32&lt;&gt;"",OR(R32:AD32&lt;&gt;""))</formula>
    </cfRule>
    <cfRule type="expression" dxfId="3811" priority="4585">
      <formula>AND(Q32="",AND(R32:AD32=""))</formula>
    </cfRule>
  </conditionalFormatting>
  <conditionalFormatting sqref="T32">
    <cfRule type="expression" dxfId="3810" priority="4327">
      <formula>FM32&lt;&gt;""</formula>
    </cfRule>
    <cfRule type="expression" dxfId="3809" priority="4572">
      <formula>AND(Q32&lt;&gt;"",OR(R32:AD32&lt;&gt;""))</formula>
    </cfRule>
    <cfRule type="expression" dxfId="3808" priority="4583">
      <formula>AND(Q32="",AND(R32:AD32=""))</formula>
    </cfRule>
  </conditionalFormatting>
  <conditionalFormatting sqref="U32">
    <cfRule type="expression" dxfId="3807" priority="4326">
      <formula>FM32&lt;&gt;""</formula>
    </cfRule>
    <cfRule type="expression" dxfId="3806" priority="4571">
      <formula>AND(Q32&lt;&gt;"",OR(R32:AD32&lt;&gt;""))</formula>
    </cfRule>
    <cfRule type="expression" dxfId="3805" priority="4582">
      <formula>AND(Q32="",AND(R32:AD32=""))</formula>
    </cfRule>
  </conditionalFormatting>
  <conditionalFormatting sqref="V32">
    <cfRule type="expression" dxfId="3804" priority="4325">
      <formula>FM32&lt;&gt;""</formula>
    </cfRule>
    <cfRule type="expression" dxfId="3803" priority="4570">
      <formula>AND(Q32&lt;&gt;"",OR(R32:AD32&lt;&gt;""))</formula>
    </cfRule>
    <cfRule type="expression" dxfId="3802" priority="4581">
      <formula>AND(Q32="",AND(R32:AD32=""))</formula>
    </cfRule>
  </conditionalFormatting>
  <conditionalFormatting sqref="W32">
    <cfRule type="expression" dxfId="3801" priority="4324">
      <formula>FM32&lt;&gt;""</formula>
    </cfRule>
    <cfRule type="expression" dxfId="3800" priority="4569">
      <formula>AND(Q32&lt;&gt;"",OR(R32:AD32&lt;&gt;""))</formula>
    </cfRule>
    <cfRule type="expression" dxfId="3799" priority="4580">
      <formula>AND(Q32="",AND(R32:AD32=""))</formula>
    </cfRule>
  </conditionalFormatting>
  <conditionalFormatting sqref="X32">
    <cfRule type="expression" dxfId="3798" priority="4323">
      <formula>FM32&lt;&gt;""</formula>
    </cfRule>
    <cfRule type="expression" dxfId="3797" priority="4568">
      <formula>AND(Q32&lt;&gt;"",OR(R32:AD32&lt;&gt;""))</formula>
    </cfRule>
    <cfRule type="expression" dxfId="3796" priority="4579">
      <formula>AND(Q32="",AND(R32:AD32=""))</formula>
    </cfRule>
  </conditionalFormatting>
  <conditionalFormatting sqref="Y32">
    <cfRule type="expression" dxfId="3795" priority="4322">
      <formula>FM32&lt;&gt;""</formula>
    </cfRule>
    <cfRule type="expression" dxfId="3794" priority="4567">
      <formula>AND(Q32&lt;&gt;"",OR(R32:AD32&lt;&gt;""))</formula>
    </cfRule>
    <cfRule type="expression" dxfId="3793" priority="4578">
      <formula>AND(Q32="",AND(R32:AD32=""))</formula>
    </cfRule>
  </conditionalFormatting>
  <conditionalFormatting sqref="Z32">
    <cfRule type="expression" dxfId="3792" priority="4321">
      <formula>FM32&lt;&gt;""</formula>
    </cfRule>
    <cfRule type="expression" dxfId="3791" priority="4566">
      <formula>AND(Q32&lt;&gt;"",OR(R32:AD32&lt;&gt;""))</formula>
    </cfRule>
    <cfRule type="expression" dxfId="3790" priority="4577">
      <formula>AND(Q32="",AND(R32:AD32=""))</formula>
    </cfRule>
  </conditionalFormatting>
  <conditionalFormatting sqref="AA32">
    <cfRule type="expression" dxfId="3789" priority="4320">
      <formula>FM32&lt;&gt;""</formula>
    </cfRule>
    <cfRule type="expression" dxfId="3788" priority="4565">
      <formula>AND(Q32&lt;&gt;"",OR(R32:AD32&lt;&gt;""))</formula>
    </cfRule>
    <cfRule type="expression" dxfId="3787" priority="4576">
      <formula>AND(Q32="",AND(R32:AD32=""))</formula>
    </cfRule>
  </conditionalFormatting>
  <conditionalFormatting sqref="AB32">
    <cfRule type="expression" dxfId="3786" priority="4319">
      <formula>FM32&lt;&gt;""</formula>
    </cfRule>
    <cfRule type="expression" dxfId="3785" priority="4564">
      <formula>AND(Q32&lt;&gt;"",OR(R32:AD32&lt;&gt;""))</formula>
    </cfRule>
    <cfRule type="expression" dxfId="3784" priority="4575">
      <formula>AND(Q32="",AND(R32:AD32=""))</formula>
    </cfRule>
  </conditionalFormatting>
  <conditionalFormatting sqref="AC32">
    <cfRule type="expression" dxfId="3783" priority="4318">
      <formula>FM32&lt;&gt;""</formula>
    </cfRule>
    <cfRule type="expression" dxfId="3782" priority="4563">
      <formula>AND(Q32&lt;&gt;"",OR(R32:AD32&lt;&gt;""))</formula>
    </cfRule>
    <cfRule type="expression" dxfId="3781" priority="4574">
      <formula>AND(Q32="",AND(R32:AD32=""))</formula>
    </cfRule>
  </conditionalFormatting>
  <conditionalFormatting sqref="AD32">
    <cfRule type="expression" dxfId="3780" priority="4317">
      <formula>FM32&lt;&gt;""</formula>
    </cfRule>
    <cfRule type="expression" dxfId="3779" priority="4562">
      <formula>AND(Q32&lt;&gt;"",OR(R32:AD32&lt;&gt;""))</formula>
    </cfRule>
    <cfRule type="expression" dxfId="3778" priority="4573">
      <formula>AND(Q32="",AND(R32:AD32=""))</formula>
    </cfRule>
  </conditionalFormatting>
  <conditionalFormatting sqref="AE32">
    <cfRule type="expression" dxfId="3777" priority="4316">
      <formula>FM32&lt;&gt;""</formula>
    </cfRule>
    <cfRule type="expression" dxfId="3776" priority="4559">
      <formula>AND(AE32="無",OR(AF32:AI32&lt;&gt;""))</formula>
    </cfRule>
    <cfRule type="expression" dxfId="3775" priority="4560">
      <formula>AND(AE32="有",AND(AF32:AI32=""))</formula>
    </cfRule>
    <cfRule type="expression" dxfId="3774" priority="4561">
      <formula>AE32=""</formula>
    </cfRule>
  </conditionalFormatting>
  <conditionalFormatting sqref="AF32">
    <cfRule type="expression" dxfId="3773" priority="4554">
      <formula>AND(AE32="無",OR(AF32:AI32&lt;&gt;""))</formula>
    </cfRule>
    <cfRule type="expression" dxfId="3772" priority="4558">
      <formula>AND(AE32="有",AND(AF32:AI32=""))</formula>
    </cfRule>
  </conditionalFormatting>
  <conditionalFormatting sqref="AG32">
    <cfRule type="expression" dxfId="3771" priority="4553">
      <formula>AND(AE32="無",OR(AF32:AI32&lt;&gt;""))</formula>
    </cfRule>
    <cfRule type="expression" dxfId="3770" priority="4557">
      <formula>AND(AE32="有",AND(AF32:AI32=""))</formula>
    </cfRule>
  </conditionalFormatting>
  <conditionalFormatting sqref="AH32">
    <cfRule type="expression" dxfId="3769" priority="4552">
      <formula>AND(AE32="無",OR(AF32:AI32&lt;&gt;""))</formula>
    </cfRule>
    <cfRule type="expression" dxfId="3768" priority="4556">
      <formula>AND(AE32="有",AND(AF32:AI32=""))</formula>
    </cfRule>
  </conditionalFormatting>
  <conditionalFormatting sqref="AI32">
    <cfRule type="expression" dxfId="3767" priority="4551">
      <formula>AND(AE32="無",OR(AF32:AI32&lt;&gt;""))</formula>
    </cfRule>
    <cfRule type="expression" dxfId="3766" priority="4555">
      <formula>AND(AE32="有",AND(AF32:AI32=""))</formula>
    </cfRule>
  </conditionalFormatting>
  <conditionalFormatting sqref="AJ32">
    <cfRule type="expression" dxfId="3765" priority="4315">
      <formula>FM32&lt;&gt;""</formula>
    </cfRule>
    <cfRule type="expression" dxfId="3764" priority="4550">
      <formula>AJ32=""</formula>
    </cfRule>
  </conditionalFormatting>
  <conditionalFormatting sqref="AK32">
    <cfRule type="expression" dxfId="3763" priority="4314">
      <formula>FM32&lt;&gt;""</formula>
    </cfRule>
    <cfRule type="expression" dxfId="3762" priority="4549">
      <formula>AK32=""</formula>
    </cfRule>
  </conditionalFormatting>
  <conditionalFormatting sqref="AL32">
    <cfRule type="expression" dxfId="3761" priority="4313">
      <formula>FM32&lt;&gt;""</formula>
    </cfRule>
    <cfRule type="expression" dxfId="3760" priority="4548">
      <formula>AL32=""</formula>
    </cfRule>
  </conditionalFormatting>
  <conditionalFormatting sqref="AM32">
    <cfRule type="expression" dxfId="3759" priority="4312">
      <formula>FM32&lt;&gt;""</formula>
    </cfRule>
    <cfRule type="expression" dxfId="3758" priority="4547">
      <formula>AM32=""</formula>
    </cfRule>
  </conditionalFormatting>
  <conditionalFormatting sqref="AN32">
    <cfRule type="expression" dxfId="3757" priority="4311">
      <formula>FM32&lt;&gt;""</formula>
    </cfRule>
    <cfRule type="expression" dxfId="3756" priority="4542">
      <formula>AND(AN32="なし",AO32&lt;&gt;"")</formula>
    </cfRule>
    <cfRule type="expression" dxfId="3755" priority="4543">
      <formula>AND(AN32="あり",AO32="")</formula>
    </cfRule>
    <cfRule type="expression" dxfId="3754" priority="4546">
      <formula>AN32=""</formula>
    </cfRule>
  </conditionalFormatting>
  <conditionalFormatting sqref="AO32">
    <cfRule type="expression" dxfId="3753" priority="4544">
      <formula>AND(AN32="なし",AO32&lt;&gt;"")</formula>
    </cfRule>
    <cfRule type="expression" dxfId="3752" priority="4545">
      <formula>AND(AN32="あり",AO32="")</formula>
    </cfRule>
  </conditionalFormatting>
  <conditionalFormatting sqref="AP32">
    <cfRule type="expression" dxfId="3751" priority="4310">
      <formula>FM32&lt;&gt;""</formula>
    </cfRule>
    <cfRule type="expression" dxfId="3750" priority="4540">
      <formula>AND(AP32&lt;&gt;"",OR(AQ32:BD32&lt;&gt;""))</formula>
    </cfRule>
    <cfRule type="expression" dxfId="3749" priority="4541">
      <formula>AND(AP32="",AND(AQ32:BD32=""))</formula>
    </cfRule>
  </conditionalFormatting>
  <conditionalFormatting sqref="AQ32">
    <cfRule type="expression" dxfId="3748" priority="4309">
      <formula>FM32&lt;&gt;""</formula>
    </cfRule>
    <cfRule type="expression" dxfId="3747" priority="4538">
      <formula>AND(AP32&lt;&gt;"",OR(AQ32:BD32&lt;&gt;""))</formula>
    </cfRule>
    <cfRule type="expression" dxfId="3746" priority="4539">
      <formula>AND(AP32="",AND(AQ32:BD32=""))</formula>
    </cfRule>
  </conditionalFormatting>
  <conditionalFormatting sqref="AR32">
    <cfRule type="expression" dxfId="3745" priority="4308">
      <formula>FM32&lt;&gt;""</formula>
    </cfRule>
    <cfRule type="expression" dxfId="3744" priority="4536">
      <formula>AND(AP32&lt;&gt;"",OR(AQ32:BD32&lt;&gt;""))</formula>
    </cfRule>
    <cfRule type="expression" dxfId="3743" priority="4537">
      <formula>AND(AP32="",AND(AQ32:BD32=""))</formula>
    </cfRule>
  </conditionalFormatting>
  <conditionalFormatting sqref="AS32">
    <cfRule type="expression" dxfId="3742" priority="4307">
      <formula>FM32&lt;&gt;""</formula>
    </cfRule>
    <cfRule type="expression" dxfId="3741" priority="4534">
      <formula>AND(AP32&lt;&gt;"",OR(AQ32:BD32&lt;&gt;""))</formula>
    </cfRule>
    <cfRule type="expression" dxfId="3740" priority="4535">
      <formula>AND(AP32="",AND(AQ32:BD32=""))</formula>
    </cfRule>
  </conditionalFormatting>
  <conditionalFormatting sqref="AT32">
    <cfRule type="expression" dxfId="3739" priority="4306">
      <formula>FM32&lt;&gt;""</formula>
    </cfRule>
    <cfRule type="expression" dxfId="3738" priority="4532">
      <formula>AND(AP32&lt;&gt;"",OR(AQ32:BD32&lt;&gt;""))</formula>
    </cfRule>
    <cfRule type="expression" dxfId="3737" priority="4533">
      <formula>AND(AP32="",AND(AQ32:BD32=""))</formula>
    </cfRule>
  </conditionalFormatting>
  <conditionalFormatting sqref="AU32">
    <cfRule type="expression" dxfId="3736" priority="4305">
      <formula>FM32&lt;&gt;""</formula>
    </cfRule>
    <cfRule type="expression" dxfId="3735" priority="4530">
      <formula>AND(AP32&lt;&gt;"",OR(AQ32:BD32&lt;&gt;""))</formula>
    </cfRule>
    <cfRule type="expression" dxfId="3734" priority="4531">
      <formula>AND(AP32="",AND(AQ32:BD32=""))</formula>
    </cfRule>
  </conditionalFormatting>
  <conditionalFormatting sqref="AV32">
    <cfRule type="expression" dxfId="3733" priority="4304">
      <formula>FM32&lt;&gt;""</formula>
    </cfRule>
    <cfRule type="expression" dxfId="3732" priority="4528">
      <formula>AND(AP32&lt;&gt;"",OR(AQ32:BD32&lt;&gt;""))</formula>
    </cfRule>
    <cfRule type="expression" dxfId="3731" priority="4529">
      <formula>AND(AP32="",AND(AQ32:BD32=""))</formula>
    </cfRule>
  </conditionalFormatting>
  <conditionalFormatting sqref="AW32">
    <cfRule type="expression" dxfId="3730" priority="4303">
      <formula>FM32&lt;&gt;""</formula>
    </cfRule>
    <cfRule type="expression" dxfId="3729" priority="4526">
      <formula>AND(AP32&lt;&gt;"",OR(AQ32:BD32&lt;&gt;""))</formula>
    </cfRule>
    <cfRule type="expression" dxfId="3728" priority="4527">
      <formula>AND(AP32="",AND(AQ32:BD32=""))</formula>
    </cfRule>
  </conditionalFormatting>
  <conditionalFormatting sqref="AX32">
    <cfRule type="expression" dxfId="3727" priority="4302">
      <formula>FM32&lt;&gt;""</formula>
    </cfRule>
    <cfRule type="expression" dxfId="3726" priority="4524">
      <formula>AND(AP32&lt;&gt;"",OR(AQ32:BD32&lt;&gt;""))</formula>
    </cfRule>
    <cfRule type="expression" dxfId="3725" priority="4525">
      <formula>AND(AP32="",AND(AQ32:BD32=""))</formula>
    </cfRule>
  </conditionalFormatting>
  <conditionalFormatting sqref="AY32">
    <cfRule type="expression" dxfId="3724" priority="4301">
      <formula>FM32&lt;&gt;""</formula>
    </cfRule>
    <cfRule type="expression" dxfId="3723" priority="4522">
      <formula>AND(AP32&lt;&gt;"",OR(AQ32:BD32&lt;&gt;""))</formula>
    </cfRule>
    <cfRule type="expression" dxfId="3722" priority="4523">
      <formula>AND(AP32="",AND(AQ32:BD32=""))</formula>
    </cfRule>
  </conditionalFormatting>
  <conditionalFormatting sqref="AZ32">
    <cfRule type="expression" dxfId="3721" priority="4300">
      <formula>FM32&lt;&gt;""</formula>
    </cfRule>
    <cfRule type="expression" dxfId="3720" priority="4520">
      <formula>AND(AP32&lt;&gt;"",OR(AQ32:BD32&lt;&gt;""))</formula>
    </cfRule>
    <cfRule type="expression" dxfId="3719" priority="4521">
      <formula>AND(AP32="",AND(AQ32:BD32=""))</formula>
    </cfRule>
  </conditionalFormatting>
  <conditionalFormatting sqref="BA32">
    <cfRule type="expression" dxfId="3718" priority="4299">
      <formula>FM32&lt;&gt;""</formula>
    </cfRule>
    <cfRule type="expression" dxfId="3717" priority="4518">
      <formula>AND(AP32&lt;&gt;"",OR(AQ32:BD32&lt;&gt;""))</formula>
    </cfRule>
    <cfRule type="expression" dxfId="3716" priority="4519">
      <formula>AND(AP32="",AND(AQ32:BD32=""))</formula>
    </cfRule>
  </conditionalFormatting>
  <conditionalFormatting sqref="BB32">
    <cfRule type="expression" dxfId="3715" priority="4298">
      <formula>FM32&lt;&gt;""</formula>
    </cfRule>
    <cfRule type="expression" dxfId="3714" priority="4516">
      <formula>AND(AP32&lt;&gt;"",OR(AQ32:BD32&lt;&gt;""))</formula>
    </cfRule>
    <cfRule type="expression" dxfId="3713" priority="4517">
      <formula>AND(AP32="",AND(AQ32:BD32=""))</formula>
    </cfRule>
  </conditionalFormatting>
  <conditionalFormatting sqref="BC32">
    <cfRule type="expression" dxfId="3712" priority="4297">
      <formula>FM32&lt;&gt;""</formula>
    </cfRule>
    <cfRule type="expression" dxfId="3711" priority="4514">
      <formula>AND(AP32&lt;&gt;"",OR(AQ32:BD32&lt;&gt;""))</formula>
    </cfRule>
    <cfRule type="expression" dxfId="3710" priority="4515">
      <formula>AND(AP32="",AND(AQ32:BD32=""))</formula>
    </cfRule>
  </conditionalFormatting>
  <conditionalFormatting sqref="BD32">
    <cfRule type="expression" dxfId="3709" priority="4296">
      <formula>FM32&lt;&gt;""</formula>
    </cfRule>
    <cfRule type="expression" dxfId="3708" priority="4512">
      <formula>AND(AP32&lt;&gt;"",OR(AQ32:BD32&lt;&gt;""))</formula>
    </cfRule>
    <cfRule type="expression" dxfId="3707" priority="4513">
      <formula>AND(AP32="",AND(AQ32:BD32=""))</formula>
    </cfRule>
  </conditionalFormatting>
  <conditionalFormatting sqref="BG32">
    <cfRule type="expression" dxfId="3706" priority="4353">
      <formula>AND(BE32="独居",BG32&gt;=1)</formula>
    </cfRule>
    <cfRule type="expression" dxfId="3705" priority="4510">
      <formula>AND(BE32="同居",AND(BN32="",BG32&lt;&gt;COUNTA(BI32:BM32)))</formula>
    </cfRule>
    <cfRule type="expression" dxfId="3704" priority="4511">
      <formula>AND(BE32="同居",OR(BG32="",BG32=0))</formula>
    </cfRule>
  </conditionalFormatting>
  <conditionalFormatting sqref="BH32">
    <cfRule type="expression" dxfId="3703" priority="4508">
      <formula>AND(BE32="独居",BH32&gt;=1)</formula>
    </cfRule>
    <cfRule type="expression" dxfId="3702" priority="4509">
      <formula>AND(BE32="同居",OR(BH32="",BH32&gt;BG32))</formula>
    </cfRule>
  </conditionalFormatting>
  <conditionalFormatting sqref="BI32">
    <cfRule type="expression" dxfId="3701" priority="4501">
      <formula>AND(BE32="独居",OR(BI32:BN32&lt;&gt;""))</formula>
    </cfRule>
    <cfRule type="expression" dxfId="3700" priority="4507">
      <formula>AND(BE32="同居",AND(BN32="",BG32&lt;&gt;COUNTA(BI32:BM32)))</formula>
    </cfRule>
  </conditionalFormatting>
  <conditionalFormatting sqref="BJ32">
    <cfRule type="expression" dxfId="3699" priority="4500">
      <formula>AND(BE32="独居",OR(BI32:BN32&lt;&gt;""))</formula>
    </cfRule>
    <cfRule type="expression" dxfId="3698" priority="4506">
      <formula>AND(BE32="同居",AND(BN32="",BG32&lt;&gt;COUNTA(BI32:BM32)))</formula>
    </cfRule>
  </conditionalFormatting>
  <conditionalFormatting sqref="BK32">
    <cfRule type="expression" dxfId="3697" priority="4499">
      <formula>AND(BE32="独居",OR(BI32:BN32&lt;&gt;""))</formula>
    </cfRule>
    <cfRule type="expression" dxfId="3696" priority="4505">
      <formula>AND(BE32="同居",AND(BN32="",BG32&lt;&gt;COUNTA(BI32:BM32)))</formula>
    </cfRule>
  </conditionalFormatting>
  <conditionalFormatting sqref="BL32">
    <cfRule type="expression" dxfId="3695" priority="4498">
      <formula>AND(BE32="独居",OR(BI32:BN32&lt;&gt;""))</formula>
    </cfRule>
    <cfRule type="expression" dxfId="3694" priority="4504">
      <formula>AND(BE32="同居",AND(BN32="",BG32&lt;&gt;COUNTA(BI32:BM32)))</formula>
    </cfRule>
  </conditionalFormatting>
  <conditionalFormatting sqref="BM32">
    <cfRule type="expression" dxfId="3693" priority="4497">
      <formula>AND(BE32="独居",OR(BI32:BN32&lt;&gt;""))</formula>
    </cfRule>
    <cfRule type="expression" dxfId="3692" priority="4503">
      <formula>AND(BE32="同居",AND(BN32="",BG32&lt;&gt;COUNTA(BI32:BM32)))</formula>
    </cfRule>
  </conditionalFormatting>
  <conditionalFormatting sqref="BN32">
    <cfRule type="expression" dxfId="3691" priority="4496">
      <formula>AND(BE32="独居",OR(BI32:BN32&lt;&gt;""))</formula>
    </cfRule>
    <cfRule type="expression" dxfId="3690" priority="4502">
      <formula>AND(BE32="同居",AND(BN32="",BG32&lt;&gt;COUNTA(BI32:BM32)))</formula>
    </cfRule>
  </conditionalFormatting>
  <conditionalFormatting sqref="CG32">
    <cfRule type="expression" dxfId="3689" priority="4283">
      <formula>FM32&lt;&gt;""</formula>
    </cfRule>
    <cfRule type="expression" dxfId="3688" priority="4495">
      <formula>CG32=""</formula>
    </cfRule>
  </conditionalFormatting>
  <conditionalFormatting sqref="CH32">
    <cfRule type="expression" dxfId="3687" priority="4282">
      <formula>FM32&lt;&gt;""</formula>
    </cfRule>
    <cfRule type="expression" dxfId="3686" priority="4494">
      <formula>CH32=""</formula>
    </cfRule>
  </conditionalFormatting>
  <conditionalFormatting sqref="CI32">
    <cfRule type="expression" dxfId="3685" priority="4281">
      <formula>FM32&lt;&gt;""</formula>
    </cfRule>
    <cfRule type="expression" dxfId="3684" priority="4493">
      <formula>CI32=""</formula>
    </cfRule>
  </conditionalFormatting>
  <conditionalFormatting sqref="CJ32">
    <cfRule type="expression" dxfId="3683" priority="4280">
      <formula>FM32&lt;&gt;""</formula>
    </cfRule>
    <cfRule type="expression" dxfId="3682" priority="4492">
      <formula>CJ32=""</formula>
    </cfRule>
  </conditionalFormatting>
  <conditionalFormatting sqref="CK32">
    <cfRule type="expression" dxfId="3681" priority="4279">
      <formula>FM32&lt;&gt;""</formula>
    </cfRule>
    <cfRule type="expression" dxfId="3680" priority="4491">
      <formula>CK32=""</formula>
    </cfRule>
  </conditionalFormatting>
  <conditionalFormatting sqref="CL32">
    <cfRule type="expression" dxfId="3679" priority="4278">
      <formula>FM32&lt;&gt;""</formula>
    </cfRule>
    <cfRule type="expression" dxfId="3678" priority="4490">
      <formula>CL32=""</formula>
    </cfRule>
  </conditionalFormatting>
  <conditionalFormatting sqref="CM32">
    <cfRule type="expression" dxfId="3677" priority="4277">
      <formula>FM32&lt;&gt;""</formula>
    </cfRule>
    <cfRule type="expression" dxfId="3676" priority="4489">
      <formula>CM32=""</formula>
    </cfRule>
  </conditionalFormatting>
  <conditionalFormatting sqref="CN32">
    <cfRule type="expression" dxfId="3675" priority="4276">
      <formula>FM32&lt;&gt;""</formula>
    </cfRule>
    <cfRule type="expression" dxfId="3674" priority="4488">
      <formula>CN32=""</formula>
    </cfRule>
  </conditionalFormatting>
  <conditionalFormatting sqref="CO32">
    <cfRule type="expression" dxfId="3673" priority="4352">
      <formula>AND(CN32=0,CO32&lt;&gt;"")</formula>
    </cfRule>
    <cfRule type="expression" dxfId="3672" priority="4487">
      <formula>AND(CN32&gt;0,CO32="")</formula>
    </cfRule>
  </conditionalFormatting>
  <conditionalFormatting sqref="CP32">
    <cfRule type="expression" dxfId="3671" priority="4275">
      <formula>FM32&lt;&gt;""</formula>
    </cfRule>
    <cfRule type="expression" dxfId="3670" priority="4485">
      <formula>AND(CP32&lt;&gt;"",OR(CQ32:CT32&lt;&gt;""))</formula>
    </cfRule>
    <cfRule type="expression" dxfId="3669" priority="4486">
      <formula>AND(CP32="",AND(CQ32:CT32=""))</formula>
    </cfRule>
  </conditionalFormatting>
  <conditionalFormatting sqref="CQ32">
    <cfRule type="expression" dxfId="3668" priority="4274">
      <formula>FM32&lt;&gt;""</formula>
    </cfRule>
    <cfRule type="expression" dxfId="3667" priority="4483">
      <formula>AND(CP32&lt;&gt;"",OR(CQ32:CT32&lt;&gt;""))</formula>
    </cfRule>
    <cfRule type="expression" dxfId="3666" priority="4484">
      <formula>AND(CP32="",AND(CQ32:CT32=""))</formula>
    </cfRule>
  </conditionalFormatting>
  <conditionalFormatting sqref="CR32">
    <cfRule type="expression" dxfId="3665" priority="4273">
      <formula>FM32&lt;&gt;""</formula>
    </cfRule>
    <cfRule type="expression" dxfId="3664" priority="4481">
      <formula>AND(CP32&lt;&gt;"",OR(CQ32:CT32&lt;&gt;""))</formula>
    </cfRule>
    <cfRule type="expression" dxfId="3663" priority="4482">
      <formula>AND(CP32="",AND(CQ32:CT32=""))</formula>
    </cfRule>
  </conditionalFormatting>
  <conditionalFormatting sqref="CS32">
    <cfRule type="expression" dxfId="3662" priority="4272">
      <formula>FM32&lt;&gt;""</formula>
    </cfRule>
    <cfRule type="expression" dxfId="3661" priority="4479">
      <formula>AND(CP32&lt;&gt;"",OR(CQ32:CT32&lt;&gt;""))</formula>
    </cfRule>
    <cfRule type="expression" dxfId="3660" priority="4480">
      <formula>AND(CP32="",AND(CQ32:CT32=""))</formula>
    </cfRule>
  </conditionalFormatting>
  <conditionalFormatting sqref="CT32">
    <cfRule type="expression" dxfId="3659" priority="4271">
      <formula>FM32&lt;&gt;""</formula>
    </cfRule>
    <cfRule type="expression" dxfId="3658" priority="4477">
      <formula>AND(CP32&lt;&gt;"",OR(CQ32:CT32&lt;&gt;""))</formula>
    </cfRule>
    <cfRule type="expression" dxfId="3657" priority="4478">
      <formula>AND(CP32="",AND(CQ32:CT32=""))</formula>
    </cfRule>
  </conditionalFormatting>
  <conditionalFormatting sqref="CU32">
    <cfRule type="expression" dxfId="3656" priority="4270">
      <formula>FM32&lt;&gt;""</formula>
    </cfRule>
    <cfRule type="expression" dxfId="3655" priority="4476">
      <formula>CU32=""</formula>
    </cfRule>
  </conditionalFormatting>
  <conditionalFormatting sqref="CV32">
    <cfRule type="expression" dxfId="3654" priority="4269">
      <formula>FM32&lt;&gt;""</formula>
    </cfRule>
    <cfRule type="expression" dxfId="3653" priority="4475">
      <formula>CV32=""</formula>
    </cfRule>
  </conditionalFormatting>
  <conditionalFormatting sqref="CW32">
    <cfRule type="expression" dxfId="3652" priority="4268">
      <formula>FM32&lt;&gt;""</formula>
    </cfRule>
    <cfRule type="expression" dxfId="3651" priority="4473">
      <formula>AND(CW32&lt;&gt;"",OR(CX32:DI32&lt;&gt;""))</formula>
    </cfRule>
    <cfRule type="expression" dxfId="3650" priority="4474">
      <formula>AND(CW32="",AND(CX32:DI32=""))</formula>
    </cfRule>
  </conditionalFormatting>
  <conditionalFormatting sqref="CX32">
    <cfRule type="expression" dxfId="3649" priority="4267">
      <formula>FM32&lt;&gt;""</formula>
    </cfRule>
    <cfRule type="expression" dxfId="3648" priority="4447">
      <formula>AND(CY32&lt;&gt;"",CX32="")</formula>
    </cfRule>
    <cfRule type="expression" dxfId="3647" priority="4471">
      <formula>AND(CW32&lt;&gt;"",OR(CX32:DI32&lt;&gt;""))</formula>
    </cfRule>
    <cfRule type="expression" dxfId="3646" priority="4472">
      <formula>AND(CW32="",AND(CX32:DI32=""))</formula>
    </cfRule>
  </conditionalFormatting>
  <conditionalFormatting sqref="CY32">
    <cfRule type="expression" dxfId="3645" priority="4266">
      <formula>FM32&lt;&gt;""</formula>
    </cfRule>
    <cfRule type="expression" dxfId="3644" priority="4448">
      <formula>AND(CX32&lt;&gt;"",CY32="")</formula>
    </cfRule>
    <cfRule type="expression" dxfId="3643" priority="4469">
      <formula>AND(CW32&lt;&gt;"",OR(CX32:DI32&lt;&gt;""))</formula>
    </cfRule>
    <cfRule type="expression" dxfId="3642" priority="4470">
      <formula>AND(CW32="",AND(CX32:DI32=""))</formula>
    </cfRule>
  </conditionalFormatting>
  <conditionalFormatting sqref="CZ32">
    <cfRule type="expression" dxfId="3641" priority="4265">
      <formula>FM32&lt;&gt;""</formula>
    </cfRule>
    <cfRule type="expression" dxfId="3640" priority="4467">
      <formula>AND(CW32&lt;&gt;"",OR(CX32:DI32&lt;&gt;""))</formula>
    </cfRule>
    <cfRule type="expression" dxfId="3639" priority="4468">
      <formula>AND(CW32="",AND(CX32:DI32=""))</formula>
    </cfRule>
  </conditionalFormatting>
  <conditionalFormatting sqref="DA32">
    <cfRule type="expression" dxfId="3638" priority="4264">
      <formula>FM32&lt;&gt;""</formula>
    </cfRule>
    <cfRule type="expression" dxfId="3637" priority="4445">
      <formula>AND(DB32&lt;&gt;"",DA32="")</formula>
    </cfRule>
    <cfRule type="expression" dxfId="3636" priority="4465">
      <formula>AND(CW32&lt;&gt;"",OR(CX32:DI32&lt;&gt;""))</formula>
    </cfRule>
    <cfRule type="expression" dxfId="3635" priority="4466">
      <formula>AND(CW32="",AND(CX32:DI32=""))</formula>
    </cfRule>
  </conditionalFormatting>
  <conditionalFormatting sqref="DB32">
    <cfRule type="expression" dxfId="3634" priority="4263">
      <formula>FM32&lt;&gt;""</formula>
    </cfRule>
    <cfRule type="expression" dxfId="3633" priority="4446">
      <formula>AND(DA32&lt;&gt;"",DB32="")</formula>
    </cfRule>
    <cfRule type="expression" dxfId="3632" priority="4463">
      <formula>AND(CW32&lt;&gt;"",OR(CX32:DI32&lt;&gt;""))</formula>
    </cfRule>
    <cfRule type="expression" dxfId="3631" priority="4464">
      <formula>AND(CW32="",AND(CX32:DI32=""))</formula>
    </cfRule>
  </conditionalFormatting>
  <conditionalFormatting sqref="DC32">
    <cfRule type="expression" dxfId="3630" priority="4262">
      <formula>FM32&lt;&gt;""</formula>
    </cfRule>
    <cfRule type="expression" dxfId="3629" priority="4461">
      <formula>AND(CW32&lt;&gt;"",OR(CX32:DI32&lt;&gt;""))</formula>
    </cfRule>
    <cfRule type="expression" dxfId="3628" priority="4462">
      <formula>AND(CW32="",AND(CX32:DI32=""))</formula>
    </cfRule>
  </conditionalFormatting>
  <conditionalFormatting sqref="DD32">
    <cfRule type="expression" dxfId="3627" priority="4261">
      <formula>FM32&lt;&gt;""</formula>
    </cfRule>
    <cfRule type="expression" dxfId="3626" priority="4459">
      <formula>AND(CW32&lt;&gt;"",OR(CX32:DI32&lt;&gt;""))</formula>
    </cfRule>
    <cfRule type="expression" dxfId="3625" priority="4460">
      <formula>AND(CW32="",AND(CX32:DI32=""))</formula>
    </cfRule>
  </conditionalFormatting>
  <conditionalFormatting sqref="DE32">
    <cfRule type="expression" dxfId="3624" priority="4260">
      <formula>FM32&lt;&gt;""</formula>
    </cfRule>
    <cfRule type="expression" dxfId="3623" priority="4457">
      <formula>AND(CW32&lt;&gt;"",OR(CX32:DI32&lt;&gt;""))</formula>
    </cfRule>
    <cfRule type="expression" dxfId="3622" priority="4458">
      <formula>AND(CW32="",AND(CX32:DI32=""))</formula>
    </cfRule>
  </conditionalFormatting>
  <conditionalFormatting sqref="DF32">
    <cfRule type="expression" dxfId="3621" priority="4259">
      <formula>FM32&lt;&gt;""</formula>
    </cfRule>
    <cfRule type="expression" dxfId="3620" priority="4441">
      <formula>AND(DG32&lt;&gt;"",DF32="")</formula>
    </cfRule>
    <cfRule type="expression" dxfId="3619" priority="4455">
      <formula>AND(CW32&lt;&gt;"",OR(CX32:DI32&lt;&gt;""))</formula>
    </cfRule>
    <cfRule type="expression" dxfId="3618" priority="4456">
      <formula>AND(CW32="",AND(CX32:DI32=""))</formula>
    </cfRule>
  </conditionalFormatting>
  <conditionalFormatting sqref="DG32">
    <cfRule type="expression" dxfId="3617" priority="4258">
      <formula>FM32&lt;&gt;""</formula>
    </cfRule>
    <cfRule type="expression" dxfId="3616" priority="4442">
      <formula>AND(DF32&lt;&gt;"",DG32="")</formula>
    </cfRule>
    <cfRule type="expression" dxfId="3615" priority="4453">
      <formula>AND(CW32&lt;&gt;"",OR(CX32:DI32&lt;&gt;""))</formula>
    </cfRule>
    <cfRule type="expression" dxfId="3614" priority="4454">
      <formula>AND(CW32="",AND(CX32:DI32=""))</formula>
    </cfRule>
  </conditionalFormatting>
  <conditionalFormatting sqref="DH32">
    <cfRule type="expression" dxfId="3613" priority="4257">
      <formula>FM32&lt;&gt;""</formula>
    </cfRule>
    <cfRule type="expression" dxfId="3612" priority="4451">
      <formula>AND(CW32&lt;&gt;"",OR(CX32:DI32&lt;&gt;""))</formula>
    </cfRule>
    <cfRule type="expression" dxfId="3611" priority="4452">
      <formula>AND(CW32="",AND(CX32:DI32=""))</formula>
    </cfRule>
  </conditionalFormatting>
  <conditionalFormatting sqref="DI32">
    <cfRule type="expression" dxfId="3610" priority="4256">
      <formula>FM32&lt;&gt;""</formula>
    </cfRule>
    <cfRule type="expression" dxfId="3609" priority="4449">
      <formula>AND(CW32&lt;&gt;"",OR(CX32:DI32&lt;&gt;""))</formula>
    </cfRule>
    <cfRule type="expression" dxfId="3608" priority="4450">
      <formula>AND(CW32="",AND(CX32:DI32=""))</formula>
    </cfRule>
  </conditionalFormatting>
  <conditionalFormatting sqref="DJ32">
    <cfRule type="expression" dxfId="3607" priority="4255">
      <formula>FM32&lt;&gt;""</formula>
    </cfRule>
    <cfRule type="expression" dxfId="3606" priority="4444">
      <formula>DJ32=""</formula>
    </cfRule>
  </conditionalFormatting>
  <conditionalFormatting sqref="DK32">
    <cfRule type="expression" dxfId="3605" priority="4254">
      <formula>FM32&lt;&gt;""</formula>
    </cfRule>
    <cfRule type="expression" dxfId="3604" priority="4443">
      <formula>AND(DJ32&lt;&gt;"自立",DK32="")</formula>
    </cfRule>
  </conditionalFormatting>
  <conditionalFormatting sqref="DL32">
    <cfRule type="expression" dxfId="3603" priority="4253">
      <formula>FM32&lt;&gt;""</formula>
    </cfRule>
    <cfRule type="expression" dxfId="3602" priority="4440">
      <formula>DL32=""</formula>
    </cfRule>
  </conditionalFormatting>
  <conditionalFormatting sqref="DM32">
    <cfRule type="expression" dxfId="3601" priority="4438">
      <formula>AND(DL32&lt;&gt;"アレルギー食",DM32&lt;&gt;"")</formula>
    </cfRule>
    <cfRule type="expression" dxfId="3600" priority="4439">
      <formula>AND(DL32="アレルギー食",DM32="")</formula>
    </cfRule>
  </conditionalFormatting>
  <conditionalFormatting sqref="DN32">
    <cfRule type="expression" dxfId="3599" priority="4252">
      <formula>FM32&lt;&gt;""</formula>
    </cfRule>
    <cfRule type="expression" dxfId="3598" priority="4437">
      <formula>DN32=""</formula>
    </cfRule>
  </conditionalFormatting>
  <conditionalFormatting sqref="DO32">
    <cfRule type="expression" dxfId="3597" priority="4251">
      <formula>FM32&lt;&gt;""</formula>
    </cfRule>
    <cfRule type="expression" dxfId="3596" priority="4431">
      <formula>AND(DO32&lt;&gt;"",DN32="")</formula>
    </cfRule>
    <cfRule type="expression" dxfId="3595" priority="4435">
      <formula>AND(DN32&lt;&gt;"自立",DO32="")</formula>
    </cfRule>
    <cfRule type="expression" dxfId="3594" priority="4436">
      <formula>AND(DN32="自立",DO32&lt;&gt;"")</formula>
    </cfRule>
  </conditionalFormatting>
  <conditionalFormatting sqref="DP32">
    <cfRule type="expression" dxfId="3593" priority="4250">
      <formula>FM32&lt;&gt;""</formula>
    </cfRule>
    <cfRule type="expression" dxfId="3592" priority="4434">
      <formula>DP32=""</formula>
    </cfRule>
  </conditionalFormatting>
  <conditionalFormatting sqref="DQ32">
    <cfRule type="expression" dxfId="3591" priority="4249">
      <formula>FM32&lt;&gt;""</formula>
    </cfRule>
    <cfRule type="expression" dxfId="3590" priority="4430">
      <formula>AND(DQ32&lt;&gt;"",DP32="")</formula>
    </cfRule>
    <cfRule type="expression" dxfId="3589" priority="4432">
      <formula>AND(DP32&lt;&gt;"自立",DQ32="")</formula>
    </cfRule>
    <cfRule type="expression" dxfId="3588" priority="4433">
      <formula>AND(DP32="自立",DQ32&lt;&gt;"")</formula>
    </cfRule>
  </conditionalFormatting>
  <conditionalFormatting sqref="DR32">
    <cfRule type="expression" dxfId="3587" priority="4248">
      <formula>FM32&lt;&gt;""</formula>
    </cfRule>
    <cfRule type="expression" dxfId="3586" priority="4429">
      <formula>DR32=""</formula>
    </cfRule>
  </conditionalFormatting>
  <conditionalFormatting sqref="DS32">
    <cfRule type="expression" dxfId="3585" priority="4247">
      <formula>FM32&lt;&gt;""</formula>
    </cfRule>
    <cfRule type="expression" dxfId="3584" priority="4426">
      <formula>AND(DS32&lt;&gt;"",DR32="")</formula>
    </cfRule>
    <cfRule type="expression" dxfId="3583" priority="4427">
      <formula>AND(DR32&lt;&gt;"自立",DS32="")</formula>
    </cfRule>
    <cfRule type="expression" dxfId="3582" priority="4428">
      <formula>AND(DR32="自立",DS32&lt;&gt;"")</formula>
    </cfRule>
  </conditionalFormatting>
  <conditionalFormatting sqref="DT32">
    <cfRule type="expression" dxfId="3581" priority="4246">
      <formula>FM32&lt;&gt;""</formula>
    </cfRule>
    <cfRule type="expression" dxfId="3580" priority="4425">
      <formula>DT32=""</formula>
    </cfRule>
  </conditionalFormatting>
  <conditionalFormatting sqref="DV32">
    <cfRule type="expression" dxfId="3579" priority="4244">
      <formula>FM32&lt;&gt;""</formula>
    </cfRule>
    <cfRule type="expression" dxfId="3578" priority="4424">
      <formula>DV32=""</formula>
    </cfRule>
  </conditionalFormatting>
  <conditionalFormatting sqref="EA32">
    <cfRule type="expression" dxfId="3577" priority="4242">
      <formula>FM32&lt;&gt;""</formula>
    </cfRule>
    <cfRule type="expression" dxfId="3576" priority="4374">
      <formula>AND(EB32&lt;&gt;"",EA32&lt;&gt;"その他")</formula>
    </cfRule>
    <cfRule type="expression" dxfId="3575" priority="4423">
      <formula>EA32=""</formula>
    </cfRule>
  </conditionalFormatting>
  <conditionalFormatting sqref="EB32">
    <cfRule type="expression" dxfId="3574" priority="4421">
      <formula>AND(EA32&lt;&gt;"その他",EB32&lt;&gt;"")</formula>
    </cfRule>
    <cfRule type="expression" dxfId="3573" priority="4422">
      <formula>AND(EA32="その他",EB32="")</formula>
    </cfRule>
  </conditionalFormatting>
  <conditionalFormatting sqref="EC32">
    <cfRule type="expression" dxfId="3572" priority="4241">
      <formula>FM32&lt;&gt;""</formula>
    </cfRule>
    <cfRule type="expression" dxfId="3571" priority="4420">
      <formula>AND(EC32:EI32="")</formula>
    </cfRule>
  </conditionalFormatting>
  <conditionalFormatting sqref="ED32">
    <cfRule type="expression" dxfId="3570" priority="4240">
      <formula>FM32&lt;&gt;""</formula>
    </cfRule>
    <cfRule type="expression" dxfId="3569" priority="4419">
      <formula>AND(EC32:EI32="")</formula>
    </cfRule>
  </conditionalFormatting>
  <conditionalFormatting sqref="EE32">
    <cfRule type="expression" dxfId="3568" priority="4239">
      <formula>FM32&lt;&gt;""</formula>
    </cfRule>
    <cfRule type="expression" dxfId="3567" priority="4418">
      <formula>AND(EC32:EI32="")</formula>
    </cfRule>
  </conditionalFormatting>
  <conditionalFormatting sqref="EF32">
    <cfRule type="expression" dxfId="3566" priority="4238">
      <formula>FM32&lt;&gt;""</formula>
    </cfRule>
    <cfRule type="expression" dxfId="3565" priority="4417">
      <formula>AND(EC32:EI32="")</formula>
    </cfRule>
  </conditionalFormatting>
  <conditionalFormatting sqref="EG32">
    <cfRule type="expression" dxfId="3564" priority="4237">
      <formula>FM32&lt;&gt;""</formula>
    </cfRule>
    <cfRule type="expression" dxfId="3563" priority="4416">
      <formula>AND(EC32:EI32="")</formula>
    </cfRule>
  </conditionalFormatting>
  <conditionalFormatting sqref="EH32">
    <cfRule type="expression" dxfId="3562" priority="4236">
      <formula>FM32&lt;&gt;""</formula>
    </cfRule>
    <cfRule type="expression" dxfId="3561" priority="4415">
      <formula>AND(EC32:EI32="")</formula>
    </cfRule>
  </conditionalFormatting>
  <conditionalFormatting sqref="EI32">
    <cfRule type="expression" dxfId="3560" priority="4235">
      <formula>FM32&lt;&gt;""</formula>
    </cfRule>
    <cfRule type="expression" dxfId="3559" priority="4414">
      <formula>AND(EC32:EI32="")</formula>
    </cfRule>
  </conditionalFormatting>
  <conditionalFormatting sqref="EL32">
    <cfRule type="expression" dxfId="3558" priority="4234">
      <formula>FM32&lt;&gt;""</formula>
    </cfRule>
    <cfRule type="expression" dxfId="3557" priority="4412">
      <formula>AND(EK32&lt;&gt;"",EL32&lt;&gt;"")</formula>
    </cfRule>
    <cfRule type="expression" dxfId="3556" priority="4413">
      <formula>AND(EK32="",EL32="")</formula>
    </cfRule>
  </conditionalFormatting>
  <conditionalFormatting sqref="EM32">
    <cfRule type="expression" dxfId="3555" priority="4233">
      <formula>FM32&lt;&gt;""</formula>
    </cfRule>
    <cfRule type="expression" dxfId="3554" priority="4410">
      <formula>AND(EK32&lt;&gt;"",EM32&lt;&gt;"")</formula>
    </cfRule>
    <cfRule type="expression" dxfId="3553" priority="4411">
      <formula>AND(EK32="",EM32="")</formula>
    </cfRule>
  </conditionalFormatting>
  <conditionalFormatting sqref="EN32">
    <cfRule type="expression" dxfId="3552" priority="4232">
      <formula>FM32&lt;&gt;""</formula>
    </cfRule>
    <cfRule type="expression" dxfId="3551" priority="4408">
      <formula>AND(EK32&lt;&gt;"",EN32&lt;&gt;"")</formula>
    </cfRule>
    <cfRule type="expression" dxfId="3550" priority="4409">
      <formula>AND(EK32="",EN32="")</formula>
    </cfRule>
  </conditionalFormatting>
  <conditionalFormatting sqref="EP32">
    <cfRule type="expression" dxfId="3549" priority="4402">
      <formula>AND(EK32&lt;&gt;"",EP32&lt;&gt;"")</formula>
    </cfRule>
    <cfRule type="expression" dxfId="3548" priority="4406">
      <formula>AND(EP32&lt;&gt;"",EO32="")</formula>
    </cfRule>
    <cfRule type="expression" dxfId="3547" priority="4407">
      <formula>AND(EO32&lt;&gt;"",EP32="")</formula>
    </cfRule>
  </conditionalFormatting>
  <conditionalFormatting sqref="EQ32">
    <cfRule type="expression" dxfId="3546" priority="4401">
      <formula>AND(EK32&lt;&gt;"",EQ32&lt;&gt;"")</formula>
    </cfRule>
    <cfRule type="expression" dxfId="3545" priority="4404">
      <formula>AND(EQ32&lt;&gt;"",EO32="")</formula>
    </cfRule>
    <cfRule type="expression" dxfId="3544" priority="4405">
      <formula>AND(EO32&lt;&gt;"",EQ32="")</formula>
    </cfRule>
  </conditionalFormatting>
  <conditionalFormatting sqref="EO32">
    <cfRule type="expression" dxfId="3543" priority="4403">
      <formula>AND(EK32&lt;&gt;"",EO32&lt;&gt;"")</formula>
    </cfRule>
  </conditionalFormatting>
  <conditionalFormatting sqref="ES32">
    <cfRule type="expression" dxfId="3542" priority="4231">
      <formula>FM32&lt;&gt;""</formula>
    </cfRule>
    <cfRule type="expression" dxfId="3541" priority="4399">
      <formula>AND(ER32&lt;&gt;"",ES32&lt;&gt;"")</formula>
    </cfRule>
    <cfRule type="expression" dxfId="3540" priority="4400">
      <formula>AND(ER32="",ES32="")</formula>
    </cfRule>
  </conditionalFormatting>
  <conditionalFormatting sqref="ET32">
    <cfRule type="expression" dxfId="3539" priority="4230">
      <formula>FM32&lt;&gt;""</formula>
    </cfRule>
    <cfRule type="expression" dxfId="3538" priority="4397">
      <formula>AND(ER32&lt;&gt;"",ET32&lt;&gt;"")</formula>
    </cfRule>
    <cfRule type="expression" dxfId="3537" priority="4398">
      <formula>AND(ER32="",ET32="")</formula>
    </cfRule>
  </conditionalFormatting>
  <conditionalFormatting sqref="EU32">
    <cfRule type="expression" dxfId="3536" priority="4229">
      <formula>FM32&lt;&gt;""</formula>
    </cfRule>
    <cfRule type="expression" dxfId="3535" priority="4395">
      <formula>AND(ER32&lt;&gt;"",EU32&lt;&gt;"")</formula>
    </cfRule>
    <cfRule type="expression" dxfId="3534" priority="4396">
      <formula>AND(ER32="",EU32="")</formula>
    </cfRule>
  </conditionalFormatting>
  <conditionalFormatting sqref="EW32">
    <cfRule type="expression" dxfId="3533" priority="4389">
      <formula>AND(ER32&lt;&gt;"",EW32&lt;&gt;"")</formula>
    </cfRule>
    <cfRule type="expression" dxfId="3532" priority="4393">
      <formula>AND(EW32&lt;&gt;"",EV32="")</formula>
    </cfRule>
    <cfRule type="expression" dxfId="3531" priority="4394">
      <formula>AND(EV32&lt;&gt;"",EW32="")</formula>
    </cfRule>
  </conditionalFormatting>
  <conditionalFormatting sqref="EX32">
    <cfRule type="expression" dxfId="3530" priority="4388">
      <formula>AND(ER32&lt;&gt;"",EX32&lt;&gt;"")</formula>
    </cfRule>
    <cfRule type="expression" dxfId="3529" priority="4391">
      <formula>AND(EX32&lt;&gt;"",EV32="")</formula>
    </cfRule>
    <cfRule type="expression" dxfId="3528" priority="4392">
      <formula>AND(EV32&lt;&gt;"",EX32="")</formula>
    </cfRule>
  </conditionalFormatting>
  <conditionalFormatting sqref="EV32">
    <cfRule type="expression" dxfId="3527" priority="4390">
      <formula>AND(ER32&lt;&gt;"",EV32&lt;&gt;"")</formula>
    </cfRule>
  </conditionalFormatting>
  <conditionalFormatting sqref="ER32">
    <cfRule type="expression" dxfId="3526" priority="4387">
      <formula>AND(ER32&lt;&gt;"",OR(ES32:EX32&lt;&gt;""))</formula>
    </cfRule>
  </conditionalFormatting>
  <conditionalFormatting sqref="EK32">
    <cfRule type="expression" dxfId="3525" priority="4386">
      <formula>AND(EK32&lt;&gt;"",OR(EL32:EQ32&lt;&gt;""))</formula>
    </cfRule>
  </conditionalFormatting>
  <conditionalFormatting sqref="EY32">
    <cfRule type="expression" dxfId="3524" priority="4228">
      <formula>FM32&lt;&gt;""</formula>
    </cfRule>
    <cfRule type="expression" dxfId="3523" priority="4385">
      <formula>AND(EY32:FD32="")</formula>
    </cfRule>
  </conditionalFormatting>
  <conditionalFormatting sqref="EZ32">
    <cfRule type="expression" dxfId="3522" priority="4227">
      <formula>FM32&lt;&gt;""</formula>
    </cfRule>
    <cfRule type="expression" dxfId="3521" priority="4384">
      <formula>AND(EY32:FD32="")</formula>
    </cfRule>
  </conditionalFormatting>
  <conditionalFormatting sqref="FA32">
    <cfRule type="expression" dxfId="3520" priority="4226">
      <formula>FM32&lt;&gt;""</formula>
    </cfRule>
    <cfRule type="expression" dxfId="3519" priority="4383">
      <formula>AND(EY32:FD32="")</formula>
    </cfRule>
  </conditionalFormatting>
  <conditionalFormatting sqref="FB32">
    <cfRule type="expression" dxfId="3518" priority="4225">
      <formula>FM32&lt;&gt;""</formula>
    </cfRule>
    <cfRule type="expression" dxfId="3517" priority="4382">
      <formula>AND(EY32:FD32="")</formula>
    </cfRule>
  </conditionalFormatting>
  <conditionalFormatting sqref="FD32">
    <cfRule type="expression" dxfId="3516" priority="4223">
      <formula>FM32&lt;&gt;""</formula>
    </cfRule>
    <cfRule type="expression" dxfId="3515" priority="4381">
      <formula>AND(EY32:FD32="")</formula>
    </cfRule>
  </conditionalFormatting>
  <conditionalFormatting sqref="FC32">
    <cfRule type="expression" dxfId="3514" priority="4224">
      <formula>FM32&lt;&gt;""</formula>
    </cfRule>
    <cfRule type="expression" dxfId="3513" priority="4380">
      <formula>AND(EY32:FD32="")</formula>
    </cfRule>
  </conditionalFormatting>
  <conditionalFormatting sqref="FE32">
    <cfRule type="expression" dxfId="3512" priority="4222">
      <formula>FM32&lt;&gt;""</formula>
    </cfRule>
    <cfRule type="expression" dxfId="3511" priority="4379">
      <formula>FE32=""</formula>
    </cfRule>
  </conditionalFormatting>
  <conditionalFormatting sqref="FF32">
    <cfRule type="expression" dxfId="3510" priority="4377">
      <formula>AND(FE32&lt;&gt;"2人以上の体制",FF32&lt;&gt;"")</formula>
    </cfRule>
    <cfRule type="expression" dxfId="3509" priority="4378">
      <formula>AND(FE32="2人以上の体制",FF32="")</formula>
    </cfRule>
  </conditionalFormatting>
  <conditionalFormatting sqref="FG32">
    <cfRule type="expression" dxfId="3508" priority="4221">
      <formula>FM32&lt;&gt;""</formula>
    </cfRule>
    <cfRule type="expression" dxfId="3507" priority="4376">
      <formula>FG32=""</formula>
    </cfRule>
  </conditionalFormatting>
  <conditionalFormatting sqref="FH32">
    <cfRule type="expression" dxfId="3506" priority="4220">
      <formula>FM32&lt;&gt;""</formula>
    </cfRule>
    <cfRule type="expression" dxfId="3505" priority="4375">
      <formula>FH32=""</formula>
    </cfRule>
  </conditionalFormatting>
  <conditionalFormatting sqref="BO32">
    <cfRule type="expression" dxfId="3504" priority="4294">
      <formula>FM32&lt;&gt;""</formula>
    </cfRule>
    <cfRule type="expression" dxfId="3503" priority="4373">
      <formula>BO32=""</formula>
    </cfRule>
  </conditionalFormatting>
  <conditionalFormatting sqref="BP32">
    <cfRule type="expression" dxfId="3502" priority="4293">
      <formula>FM32&lt;&gt;""</formula>
    </cfRule>
    <cfRule type="expression" dxfId="3501" priority="4372">
      <formula>BP32=""</formula>
    </cfRule>
  </conditionalFormatting>
  <conditionalFormatting sqref="BQ32">
    <cfRule type="expression" dxfId="3500" priority="4292">
      <formula>FM32&lt;&gt;""</formula>
    </cfRule>
    <cfRule type="expression" dxfId="3499" priority="4371">
      <formula>BQ32=""</formula>
    </cfRule>
  </conditionalFormatting>
  <conditionalFormatting sqref="BR32">
    <cfRule type="expression" dxfId="3498" priority="4291">
      <formula>FM32&lt;&gt;""</formula>
    </cfRule>
    <cfRule type="expression" dxfId="3497" priority="4360">
      <formula>AND(BR32:BS32="")</formula>
    </cfRule>
  </conditionalFormatting>
  <conditionalFormatting sqref="BS32">
    <cfRule type="expression" dxfId="3496" priority="4290">
      <formula>FM32&lt;&gt;""</formula>
    </cfRule>
    <cfRule type="expression" dxfId="3495" priority="4370">
      <formula>AND(BR32:BS32="")</formula>
    </cfRule>
  </conditionalFormatting>
  <conditionalFormatting sqref="BU32">
    <cfRule type="expression" dxfId="3494" priority="4365">
      <formula>AND(BT32="",BU32&lt;&gt;"")</formula>
    </cfRule>
    <cfRule type="expression" dxfId="3493" priority="4369">
      <formula>AND(BT32&lt;&gt;"",BU32="")</formula>
    </cfRule>
  </conditionalFormatting>
  <conditionalFormatting sqref="BV32">
    <cfRule type="expression" dxfId="3492" priority="4364">
      <formula>AND(BT32="",BV32&lt;&gt;"")</formula>
    </cfRule>
    <cfRule type="expression" dxfId="3491" priority="4368">
      <formula>AND(BT32&lt;&gt;"",BV32="")</formula>
    </cfRule>
  </conditionalFormatting>
  <conditionalFormatting sqref="BW32">
    <cfRule type="expression" dxfId="3490" priority="4363">
      <formula>AND(BT32="",BW32&lt;&gt;"")</formula>
    </cfRule>
    <cfRule type="expression" dxfId="3489" priority="4367">
      <formula>AND(BT32&lt;&gt;"",AND(BW32:BX32=""))</formula>
    </cfRule>
  </conditionalFormatting>
  <conditionalFormatting sqref="BX32">
    <cfRule type="expression" dxfId="3488" priority="4362">
      <formula>AND(BT32="",BX32&lt;&gt;"")</formula>
    </cfRule>
    <cfRule type="expression" dxfId="3487" priority="4366">
      <formula>AND(BT32&lt;&gt;"",AND(BW32:BX32=""))</formula>
    </cfRule>
  </conditionalFormatting>
  <conditionalFormatting sqref="BT32">
    <cfRule type="expression" dxfId="3486" priority="4361">
      <formula>AND(BT32="",OR(BU32:BX32&lt;&gt;""))</formula>
    </cfRule>
  </conditionalFormatting>
  <conditionalFormatting sqref="BY32">
    <cfRule type="expression" dxfId="3485" priority="4289">
      <formula>FM32&lt;&gt;""</formula>
    </cfRule>
    <cfRule type="expression" dxfId="3484" priority="4359">
      <formula>BY32=""</formula>
    </cfRule>
  </conditionalFormatting>
  <conditionalFormatting sqref="BZ32">
    <cfRule type="expression" dxfId="3483" priority="4288">
      <formula>FM32&lt;&gt;""</formula>
    </cfRule>
    <cfRule type="expression" dxfId="3482" priority="4358">
      <formula>BZ32=""</formula>
    </cfRule>
  </conditionalFormatting>
  <conditionalFormatting sqref="CC32">
    <cfRule type="expression" dxfId="3481" priority="4287">
      <formula>FM32&lt;&gt;""</formula>
    </cfRule>
    <cfRule type="expression" dxfId="3480" priority="4357">
      <formula>CC32=""</formula>
    </cfRule>
  </conditionalFormatting>
  <conditionalFormatting sqref="CD32">
    <cfRule type="expression" dxfId="3479" priority="4286">
      <formula>FM32&lt;&gt;""</formula>
    </cfRule>
    <cfRule type="expression" dxfId="3478" priority="4356">
      <formula>CD32=""</formula>
    </cfRule>
  </conditionalFormatting>
  <conditionalFormatting sqref="CE32">
    <cfRule type="expression" dxfId="3477" priority="4285">
      <formula>FM32&lt;&gt;""</formula>
    </cfRule>
    <cfRule type="expression" dxfId="3476" priority="4355">
      <formula>CE32=""</formula>
    </cfRule>
  </conditionalFormatting>
  <conditionalFormatting sqref="FK32">
    <cfRule type="expression" dxfId="3475" priority="4354">
      <formula>FK32=""</formula>
    </cfRule>
  </conditionalFormatting>
  <conditionalFormatting sqref="H32">
    <cfRule type="expression" dxfId="3474" priority="4335">
      <formula>FM32&lt;&gt;""</formula>
    </cfRule>
    <cfRule type="expression" dxfId="3473" priority="4351">
      <formula>H32=""</formula>
    </cfRule>
  </conditionalFormatting>
  <conditionalFormatting sqref="B32">
    <cfRule type="expression" dxfId="3472" priority="4219">
      <formula>FM32&lt;&gt;""</formula>
    </cfRule>
    <cfRule type="expression" dxfId="3471" priority="4350">
      <formula>B32=""</formula>
    </cfRule>
  </conditionalFormatting>
  <conditionalFormatting sqref="CF32">
    <cfRule type="expression" dxfId="3470" priority="4284">
      <formula>FM32&lt;&gt;""</formula>
    </cfRule>
    <cfRule type="expression" dxfId="3469" priority="4349">
      <formula>CF32=""</formula>
    </cfRule>
  </conditionalFormatting>
  <conditionalFormatting sqref="EJ32">
    <cfRule type="expression" dxfId="3468" priority="4348">
      <formula>AND(OR(EC32:EH32&lt;&gt;""),EJ32="")</formula>
    </cfRule>
  </conditionalFormatting>
  <conditionalFormatting sqref="BE32">
    <cfRule type="expression" dxfId="3467" priority="4295">
      <formula>FM32&lt;&gt;""</formula>
    </cfRule>
    <cfRule type="expression" dxfId="3466" priority="4347">
      <formula>BE32=""</formula>
    </cfRule>
  </conditionalFormatting>
  <conditionalFormatting sqref="BF32">
    <cfRule type="expression" dxfId="3465" priority="4346">
      <formula>AND(BE32="同居",AND(BF32="",BG32=""))</formula>
    </cfRule>
  </conditionalFormatting>
  <conditionalFormatting sqref="CB32">
    <cfRule type="expression" dxfId="3464" priority="4345">
      <formula>AND(CA32&lt;&gt;"",CB32="")</formula>
    </cfRule>
  </conditionalFormatting>
  <conditionalFormatting sqref="CA32">
    <cfRule type="expression" dxfId="3463" priority="4344">
      <formula>AND(CA32="",CB32&lt;&gt;"")</formula>
    </cfRule>
  </conditionalFormatting>
  <conditionalFormatting sqref="DU32">
    <cfRule type="expression" dxfId="3462" priority="4245">
      <formula>FM32&lt;&gt;""</formula>
    </cfRule>
    <cfRule type="expression" dxfId="3461" priority="4341">
      <formula>AND(DU32&lt;&gt;"",DT32="")</formula>
    </cfRule>
    <cfRule type="expression" dxfId="3460" priority="4342">
      <formula>AND(DT32&lt;&gt;"自立",DU32="")</formula>
    </cfRule>
    <cfRule type="expression" dxfId="3459" priority="4343">
      <formula>AND(DT32="自立",DU32&lt;&gt;"")</formula>
    </cfRule>
  </conditionalFormatting>
  <conditionalFormatting sqref="DW32">
    <cfRule type="expression" dxfId="3458" priority="4243">
      <formula>FM32&lt;&gt;""</formula>
    </cfRule>
    <cfRule type="expression" dxfId="3457" priority="4338">
      <formula>AND(DW32&lt;&gt;"",DV32="")</formula>
    </cfRule>
    <cfRule type="expression" dxfId="3456" priority="4339">
      <formula>AND(DV32="自立",DW32&lt;&gt;"")</formula>
    </cfRule>
    <cfRule type="expression" dxfId="3455" priority="4340">
      <formula>AND(DV32&lt;&gt;"自立",DW32="")</formula>
    </cfRule>
  </conditionalFormatting>
  <conditionalFormatting sqref="I32:J32">
    <cfRule type="expression" dxfId="3454" priority="4337">
      <formula>I32=""</formula>
    </cfRule>
  </conditionalFormatting>
  <conditionalFormatting sqref="P32">
    <cfRule type="expression" dxfId="3453" priority="4331">
      <formula>FM32&lt;&gt;""</formula>
    </cfRule>
    <cfRule type="expression" dxfId="3452" priority="4336">
      <formula>P32=""</formula>
    </cfRule>
  </conditionalFormatting>
  <conditionalFormatting sqref="FN32">
    <cfRule type="expression" dxfId="3451" priority="4214">
      <formula>AND(FN32="",AND(Q32:FJ32=""))</formula>
    </cfRule>
    <cfRule type="expression" dxfId="3450" priority="4215">
      <formula>AND(FN32&lt;&gt;"",OR(Q32:FJ32&lt;&gt;""))</formula>
    </cfRule>
  </conditionalFormatting>
  <conditionalFormatting sqref="FM32">
    <cfRule type="expression" dxfId="3449" priority="4216">
      <formula>AND(FM32="",AND(Q32:FJ32=""))</formula>
    </cfRule>
    <cfRule type="expression" dxfId="3448" priority="4218">
      <formula>AND(FM32&lt;&gt;"",OR(Q32:FJ32&lt;&gt;""))</formula>
    </cfRule>
  </conditionalFormatting>
  <conditionalFormatting sqref="FL32">
    <cfRule type="expression" dxfId="3447" priority="4217">
      <formula>FL32=""</formula>
    </cfRule>
  </conditionalFormatting>
  <conditionalFormatting sqref="C33">
    <cfRule type="expression" dxfId="3446" priority="4213">
      <formula>C33=""</formula>
    </cfRule>
  </conditionalFormatting>
  <conditionalFormatting sqref="D33">
    <cfRule type="expression" dxfId="3445" priority="4212">
      <formula>D33=""</formula>
    </cfRule>
  </conditionalFormatting>
  <conditionalFormatting sqref="E33">
    <cfRule type="expression" dxfId="3444" priority="4211">
      <formula>E33=""</formula>
    </cfRule>
  </conditionalFormatting>
  <conditionalFormatting sqref="G33">
    <cfRule type="expression" dxfId="3443" priority="4210">
      <formula>G33=""</formula>
    </cfRule>
  </conditionalFormatting>
  <conditionalFormatting sqref="K33">
    <cfRule type="expression" dxfId="3442" priority="3951">
      <formula>FM33&lt;&gt;""</formula>
    </cfRule>
    <cfRule type="expression" dxfId="3441" priority="4209">
      <formula>AND(K33="",L33="")</formula>
    </cfRule>
  </conditionalFormatting>
  <conditionalFormatting sqref="L33">
    <cfRule type="expression" dxfId="3440" priority="3950">
      <formula>FM33&lt;&gt;""</formula>
    </cfRule>
    <cfRule type="expression" dxfId="3439" priority="4208">
      <formula>AND(K33="",L33="")</formula>
    </cfRule>
  </conditionalFormatting>
  <conditionalFormatting sqref="O33">
    <cfRule type="expression" dxfId="3438" priority="3949">
      <formula>FM33&lt;&gt;""</formula>
    </cfRule>
    <cfRule type="expression" dxfId="3437" priority="4207">
      <formula>O33=""</formula>
    </cfRule>
  </conditionalFormatting>
  <conditionalFormatting sqref="Q33">
    <cfRule type="expression" dxfId="3436" priority="3947">
      <formula>FM33&lt;&gt;""</formula>
    </cfRule>
    <cfRule type="expression" dxfId="3435" priority="4205">
      <formula>AND(Q33&lt;&gt;"",OR(R33:AD33&lt;&gt;""))</formula>
    </cfRule>
    <cfRule type="expression" dxfId="3434" priority="4206">
      <formula>AND(Q33="",AND(R33:AD33=""))</formula>
    </cfRule>
  </conditionalFormatting>
  <conditionalFormatting sqref="R33">
    <cfRule type="expression" dxfId="3433" priority="3946">
      <formula>FM33&lt;&gt;""</formula>
    </cfRule>
    <cfRule type="expression" dxfId="3432" priority="4203">
      <formula>AND(Q33&lt;&gt;"",OR(R33:AD33&lt;&gt;""))</formula>
    </cfRule>
    <cfRule type="expression" dxfId="3431" priority="4204">
      <formula>AND(Q33="",AND(R33:AD33=""))</formula>
    </cfRule>
  </conditionalFormatting>
  <conditionalFormatting sqref="S33">
    <cfRule type="expression" dxfId="3430" priority="3945">
      <formula>FM33&lt;&gt;""</formula>
    </cfRule>
    <cfRule type="expression" dxfId="3429" priority="4201">
      <formula>AND(Q33&lt;&gt;"",OR(R33:AD33&lt;&gt;""))</formula>
    </cfRule>
    <cfRule type="expression" dxfId="3428" priority="4202">
      <formula>AND(Q33="",AND(R33:AD33=""))</formula>
    </cfRule>
  </conditionalFormatting>
  <conditionalFormatting sqref="T33">
    <cfRule type="expression" dxfId="3427" priority="3944">
      <formula>FM33&lt;&gt;""</formula>
    </cfRule>
    <cfRule type="expression" dxfId="3426" priority="4189">
      <formula>AND(Q33&lt;&gt;"",OR(R33:AD33&lt;&gt;""))</formula>
    </cfRule>
    <cfRule type="expression" dxfId="3425" priority="4200">
      <formula>AND(Q33="",AND(R33:AD33=""))</formula>
    </cfRule>
  </conditionalFormatting>
  <conditionalFormatting sqref="U33">
    <cfRule type="expression" dxfId="3424" priority="3943">
      <formula>FM33&lt;&gt;""</formula>
    </cfRule>
    <cfRule type="expression" dxfId="3423" priority="4188">
      <formula>AND(Q33&lt;&gt;"",OR(R33:AD33&lt;&gt;""))</formula>
    </cfRule>
    <cfRule type="expression" dxfId="3422" priority="4199">
      <formula>AND(Q33="",AND(R33:AD33=""))</formula>
    </cfRule>
  </conditionalFormatting>
  <conditionalFormatting sqref="V33">
    <cfRule type="expression" dxfId="3421" priority="3942">
      <formula>FM33&lt;&gt;""</formula>
    </cfRule>
    <cfRule type="expression" dxfId="3420" priority="4187">
      <formula>AND(Q33&lt;&gt;"",OR(R33:AD33&lt;&gt;""))</formula>
    </cfRule>
    <cfRule type="expression" dxfId="3419" priority="4198">
      <formula>AND(Q33="",AND(R33:AD33=""))</formula>
    </cfRule>
  </conditionalFormatting>
  <conditionalFormatting sqref="W33">
    <cfRule type="expression" dxfId="3418" priority="3941">
      <formula>FM33&lt;&gt;""</formula>
    </cfRule>
    <cfRule type="expression" dxfId="3417" priority="4186">
      <formula>AND(Q33&lt;&gt;"",OR(R33:AD33&lt;&gt;""))</formula>
    </cfRule>
    <cfRule type="expression" dxfId="3416" priority="4197">
      <formula>AND(Q33="",AND(R33:AD33=""))</formula>
    </cfRule>
  </conditionalFormatting>
  <conditionalFormatting sqref="X33">
    <cfRule type="expression" dxfId="3415" priority="3940">
      <formula>FM33&lt;&gt;""</formula>
    </cfRule>
    <cfRule type="expression" dxfId="3414" priority="4185">
      <formula>AND(Q33&lt;&gt;"",OR(R33:AD33&lt;&gt;""))</formula>
    </cfRule>
    <cfRule type="expression" dxfId="3413" priority="4196">
      <formula>AND(Q33="",AND(R33:AD33=""))</formula>
    </cfRule>
  </conditionalFormatting>
  <conditionalFormatting sqref="Y33">
    <cfRule type="expression" dxfId="3412" priority="3939">
      <formula>FM33&lt;&gt;""</formula>
    </cfRule>
    <cfRule type="expression" dxfId="3411" priority="4184">
      <formula>AND(Q33&lt;&gt;"",OR(R33:AD33&lt;&gt;""))</formula>
    </cfRule>
    <cfRule type="expression" dxfId="3410" priority="4195">
      <formula>AND(Q33="",AND(R33:AD33=""))</formula>
    </cfRule>
  </conditionalFormatting>
  <conditionalFormatting sqref="Z33">
    <cfRule type="expression" dxfId="3409" priority="3938">
      <formula>FM33&lt;&gt;""</formula>
    </cfRule>
    <cfRule type="expression" dxfId="3408" priority="4183">
      <formula>AND(Q33&lt;&gt;"",OR(R33:AD33&lt;&gt;""))</formula>
    </cfRule>
    <cfRule type="expression" dxfId="3407" priority="4194">
      <formula>AND(Q33="",AND(R33:AD33=""))</formula>
    </cfRule>
  </conditionalFormatting>
  <conditionalFormatting sqref="AA33">
    <cfRule type="expression" dxfId="3406" priority="3937">
      <formula>FM33&lt;&gt;""</formula>
    </cfRule>
    <cfRule type="expression" dxfId="3405" priority="4182">
      <formula>AND(Q33&lt;&gt;"",OR(R33:AD33&lt;&gt;""))</formula>
    </cfRule>
    <cfRule type="expression" dxfId="3404" priority="4193">
      <formula>AND(Q33="",AND(R33:AD33=""))</formula>
    </cfRule>
  </conditionalFormatting>
  <conditionalFormatting sqref="AB33">
    <cfRule type="expression" dxfId="3403" priority="3936">
      <formula>FM33&lt;&gt;""</formula>
    </cfRule>
    <cfRule type="expression" dxfId="3402" priority="4181">
      <formula>AND(Q33&lt;&gt;"",OR(R33:AD33&lt;&gt;""))</formula>
    </cfRule>
    <cfRule type="expression" dxfId="3401" priority="4192">
      <formula>AND(Q33="",AND(R33:AD33=""))</formula>
    </cfRule>
  </conditionalFormatting>
  <conditionalFormatting sqref="AC33">
    <cfRule type="expression" dxfId="3400" priority="3935">
      <formula>FM33&lt;&gt;""</formula>
    </cfRule>
    <cfRule type="expression" dxfId="3399" priority="4180">
      <formula>AND(Q33&lt;&gt;"",OR(R33:AD33&lt;&gt;""))</formula>
    </cfRule>
    <cfRule type="expression" dxfId="3398" priority="4191">
      <formula>AND(Q33="",AND(R33:AD33=""))</formula>
    </cfRule>
  </conditionalFormatting>
  <conditionalFormatting sqref="AD33">
    <cfRule type="expression" dxfId="3397" priority="3934">
      <formula>FM33&lt;&gt;""</formula>
    </cfRule>
    <cfRule type="expression" dxfId="3396" priority="4179">
      <formula>AND(Q33&lt;&gt;"",OR(R33:AD33&lt;&gt;""))</formula>
    </cfRule>
    <cfRule type="expression" dxfId="3395" priority="4190">
      <formula>AND(Q33="",AND(R33:AD33=""))</formula>
    </cfRule>
  </conditionalFormatting>
  <conditionalFormatting sqref="AE33">
    <cfRule type="expression" dxfId="3394" priority="3933">
      <formula>FM33&lt;&gt;""</formula>
    </cfRule>
    <cfRule type="expression" dxfId="3393" priority="4176">
      <formula>AND(AE33="無",OR(AF33:AI33&lt;&gt;""))</formula>
    </cfRule>
    <cfRule type="expression" dxfId="3392" priority="4177">
      <formula>AND(AE33="有",AND(AF33:AI33=""))</formula>
    </cfRule>
    <cfRule type="expression" dxfId="3391" priority="4178">
      <formula>AE33=""</formula>
    </cfRule>
  </conditionalFormatting>
  <conditionalFormatting sqref="AF33">
    <cfRule type="expression" dxfId="3390" priority="4171">
      <formula>AND(AE33="無",OR(AF33:AI33&lt;&gt;""))</formula>
    </cfRule>
    <cfRule type="expression" dxfId="3389" priority="4175">
      <formula>AND(AE33="有",AND(AF33:AI33=""))</formula>
    </cfRule>
  </conditionalFormatting>
  <conditionalFormatting sqref="AG33">
    <cfRule type="expression" dxfId="3388" priority="4170">
      <formula>AND(AE33="無",OR(AF33:AI33&lt;&gt;""))</formula>
    </cfRule>
    <cfRule type="expression" dxfId="3387" priority="4174">
      <formula>AND(AE33="有",AND(AF33:AI33=""))</formula>
    </cfRule>
  </conditionalFormatting>
  <conditionalFormatting sqref="AH33">
    <cfRule type="expression" dxfId="3386" priority="4169">
      <formula>AND(AE33="無",OR(AF33:AI33&lt;&gt;""))</formula>
    </cfRule>
    <cfRule type="expression" dxfId="3385" priority="4173">
      <formula>AND(AE33="有",AND(AF33:AI33=""))</formula>
    </cfRule>
  </conditionalFormatting>
  <conditionalFormatting sqref="AI33">
    <cfRule type="expression" dxfId="3384" priority="4168">
      <formula>AND(AE33="無",OR(AF33:AI33&lt;&gt;""))</formula>
    </cfRule>
    <cfRule type="expression" dxfId="3383" priority="4172">
      <formula>AND(AE33="有",AND(AF33:AI33=""))</formula>
    </cfRule>
  </conditionalFormatting>
  <conditionalFormatting sqref="AJ33">
    <cfRule type="expression" dxfId="3382" priority="3932">
      <formula>FM33&lt;&gt;""</formula>
    </cfRule>
    <cfRule type="expression" dxfId="3381" priority="4167">
      <formula>AJ33=""</formula>
    </cfRule>
  </conditionalFormatting>
  <conditionalFormatting sqref="AK33">
    <cfRule type="expression" dxfId="3380" priority="3931">
      <formula>FM33&lt;&gt;""</formula>
    </cfRule>
    <cfRule type="expression" dxfId="3379" priority="4166">
      <formula>AK33=""</formula>
    </cfRule>
  </conditionalFormatting>
  <conditionalFormatting sqref="AL33">
    <cfRule type="expression" dxfId="3378" priority="3930">
      <formula>FM33&lt;&gt;""</formula>
    </cfRule>
    <cfRule type="expression" dxfId="3377" priority="4165">
      <formula>AL33=""</formula>
    </cfRule>
  </conditionalFormatting>
  <conditionalFormatting sqref="AM33">
    <cfRule type="expression" dxfId="3376" priority="3929">
      <formula>FM33&lt;&gt;""</formula>
    </cfRule>
    <cfRule type="expression" dxfId="3375" priority="4164">
      <formula>AM33=""</formula>
    </cfRule>
  </conditionalFormatting>
  <conditionalFormatting sqref="AN33">
    <cfRule type="expression" dxfId="3374" priority="3928">
      <formula>FM33&lt;&gt;""</formula>
    </cfRule>
    <cfRule type="expression" dxfId="3373" priority="4159">
      <formula>AND(AN33="なし",AO33&lt;&gt;"")</formula>
    </cfRule>
    <cfRule type="expression" dxfId="3372" priority="4160">
      <formula>AND(AN33="あり",AO33="")</formula>
    </cfRule>
    <cfRule type="expression" dxfId="3371" priority="4163">
      <formula>AN33=""</formula>
    </cfRule>
  </conditionalFormatting>
  <conditionalFormatting sqref="AO33">
    <cfRule type="expression" dxfId="3370" priority="4161">
      <formula>AND(AN33="なし",AO33&lt;&gt;"")</formula>
    </cfRule>
    <cfRule type="expression" dxfId="3369" priority="4162">
      <formula>AND(AN33="あり",AO33="")</formula>
    </cfRule>
  </conditionalFormatting>
  <conditionalFormatting sqref="AP33">
    <cfRule type="expression" dxfId="3368" priority="3927">
      <formula>FM33&lt;&gt;""</formula>
    </cfRule>
    <cfRule type="expression" dxfId="3367" priority="4157">
      <formula>AND(AP33&lt;&gt;"",OR(AQ33:BD33&lt;&gt;""))</formula>
    </cfRule>
    <cfRule type="expression" dxfId="3366" priority="4158">
      <formula>AND(AP33="",AND(AQ33:BD33=""))</formula>
    </cfRule>
  </conditionalFormatting>
  <conditionalFormatting sqref="AQ33">
    <cfRule type="expression" dxfId="3365" priority="3926">
      <formula>FM33&lt;&gt;""</formula>
    </cfRule>
    <cfRule type="expression" dxfId="3364" priority="4155">
      <formula>AND(AP33&lt;&gt;"",OR(AQ33:BD33&lt;&gt;""))</formula>
    </cfRule>
    <cfRule type="expression" dxfId="3363" priority="4156">
      <formula>AND(AP33="",AND(AQ33:BD33=""))</formula>
    </cfRule>
  </conditionalFormatting>
  <conditionalFormatting sqref="AR33">
    <cfRule type="expression" dxfId="3362" priority="3925">
      <formula>FM33&lt;&gt;""</formula>
    </cfRule>
    <cfRule type="expression" dxfId="3361" priority="4153">
      <formula>AND(AP33&lt;&gt;"",OR(AQ33:BD33&lt;&gt;""))</formula>
    </cfRule>
    <cfRule type="expression" dxfId="3360" priority="4154">
      <formula>AND(AP33="",AND(AQ33:BD33=""))</formula>
    </cfRule>
  </conditionalFormatting>
  <conditionalFormatting sqref="AS33">
    <cfRule type="expression" dxfId="3359" priority="3924">
      <formula>FM33&lt;&gt;""</formula>
    </cfRule>
    <cfRule type="expression" dxfId="3358" priority="4151">
      <formula>AND(AP33&lt;&gt;"",OR(AQ33:BD33&lt;&gt;""))</formula>
    </cfRule>
    <cfRule type="expression" dxfId="3357" priority="4152">
      <formula>AND(AP33="",AND(AQ33:BD33=""))</formula>
    </cfRule>
  </conditionalFormatting>
  <conditionalFormatting sqref="AT33">
    <cfRule type="expression" dxfId="3356" priority="3923">
      <formula>FM33&lt;&gt;""</formula>
    </cfRule>
    <cfRule type="expression" dxfId="3355" priority="4149">
      <formula>AND(AP33&lt;&gt;"",OR(AQ33:BD33&lt;&gt;""))</formula>
    </cfRule>
    <cfRule type="expression" dxfId="3354" priority="4150">
      <formula>AND(AP33="",AND(AQ33:BD33=""))</formula>
    </cfRule>
  </conditionalFormatting>
  <conditionalFormatting sqref="AU33">
    <cfRule type="expression" dxfId="3353" priority="3922">
      <formula>FM33&lt;&gt;""</formula>
    </cfRule>
    <cfRule type="expression" dxfId="3352" priority="4147">
      <formula>AND(AP33&lt;&gt;"",OR(AQ33:BD33&lt;&gt;""))</formula>
    </cfRule>
    <cfRule type="expression" dxfId="3351" priority="4148">
      <formula>AND(AP33="",AND(AQ33:BD33=""))</formula>
    </cfRule>
  </conditionalFormatting>
  <conditionalFormatting sqref="AV33">
    <cfRule type="expression" dxfId="3350" priority="3921">
      <formula>FM33&lt;&gt;""</formula>
    </cfRule>
    <cfRule type="expression" dxfId="3349" priority="4145">
      <formula>AND(AP33&lt;&gt;"",OR(AQ33:BD33&lt;&gt;""))</formula>
    </cfRule>
    <cfRule type="expression" dxfId="3348" priority="4146">
      <formula>AND(AP33="",AND(AQ33:BD33=""))</formula>
    </cfRule>
  </conditionalFormatting>
  <conditionalFormatting sqref="AW33">
    <cfRule type="expression" dxfId="3347" priority="3920">
      <formula>FM33&lt;&gt;""</formula>
    </cfRule>
    <cfRule type="expression" dxfId="3346" priority="4143">
      <formula>AND(AP33&lt;&gt;"",OR(AQ33:BD33&lt;&gt;""))</formula>
    </cfRule>
    <cfRule type="expression" dxfId="3345" priority="4144">
      <formula>AND(AP33="",AND(AQ33:BD33=""))</formula>
    </cfRule>
  </conditionalFormatting>
  <conditionalFormatting sqref="AX33">
    <cfRule type="expression" dxfId="3344" priority="3919">
      <formula>FM33&lt;&gt;""</formula>
    </cfRule>
    <cfRule type="expression" dxfId="3343" priority="4141">
      <formula>AND(AP33&lt;&gt;"",OR(AQ33:BD33&lt;&gt;""))</formula>
    </cfRule>
    <cfRule type="expression" dxfId="3342" priority="4142">
      <formula>AND(AP33="",AND(AQ33:BD33=""))</formula>
    </cfRule>
  </conditionalFormatting>
  <conditionalFormatting sqref="AY33">
    <cfRule type="expression" dxfId="3341" priority="3918">
      <formula>FM33&lt;&gt;""</formula>
    </cfRule>
    <cfRule type="expression" dxfId="3340" priority="4139">
      <formula>AND(AP33&lt;&gt;"",OR(AQ33:BD33&lt;&gt;""))</formula>
    </cfRule>
    <cfRule type="expression" dxfId="3339" priority="4140">
      <formula>AND(AP33="",AND(AQ33:BD33=""))</formula>
    </cfRule>
  </conditionalFormatting>
  <conditionalFormatting sqref="AZ33">
    <cfRule type="expression" dxfId="3338" priority="3917">
      <formula>FM33&lt;&gt;""</formula>
    </cfRule>
    <cfRule type="expression" dxfId="3337" priority="4137">
      <formula>AND(AP33&lt;&gt;"",OR(AQ33:BD33&lt;&gt;""))</formula>
    </cfRule>
    <cfRule type="expression" dxfId="3336" priority="4138">
      <formula>AND(AP33="",AND(AQ33:BD33=""))</formula>
    </cfRule>
  </conditionalFormatting>
  <conditionalFormatting sqref="BA33">
    <cfRule type="expression" dxfId="3335" priority="3916">
      <formula>FM33&lt;&gt;""</formula>
    </cfRule>
    <cfRule type="expression" dxfId="3334" priority="4135">
      <formula>AND(AP33&lt;&gt;"",OR(AQ33:BD33&lt;&gt;""))</formula>
    </cfRule>
    <cfRule type="expression" dxfId="3333" priority="4136">
      <formula>AND(AP33="",AND(AQ33:BD33=""))</formula>
    </cfRule>
  </conditionalFormatting>
  <conditionalFormatting sqref="BB33">
    <cfRule type="expression" dxfId="3332" priority="3915">
      <formula>FM33&lt;&gt;""</formula>
    </cfRule>
    <cfRule type="expression" dxfId="3331" priority="4133">
      <formula>AND(AP33&lt;&gt;"",OR(AQ33:BD33&lt;&gt;""))</formula>
    </cfRule>
    <cfRule type="expression" dxfId="3330" priority="4134">
      <formula>AND(AP33="",AND(AQ33:BD33=""))</formula>
    </cfRule>
  </conditionalFormatting>
  <conditionalFormatting sqref="BC33">
    <cfRule type="expression" dxfId="3329" priority="3914">
      <formula>FM33&lt;&gt;""</formula>
    </cfRule>
    <cfRule type="expression" dxfId="3328" priority="4131">
      <formula>AND(AP33&lt;&gt;"",OR(AQ33:BD33&lt;&gt;""))</formula>
    </cfRule>
    <cfRule type="expression" dxfId="3327" priority="4132">
      <formula>AND(AP33="",AND(AQ33:BD33=""))</formula>
    </cfRule>
  </conditionalFormatting>
  <conditionalFormatting sqref="BD33">
    <cfRule type="expression" dxfId="3326" priority="3913">
      <formula>FM33&lt;&gt;""</formula>
    </cfRule>
    <cfRule type="expression" dxfId="3325" priority="4129">
      <formula>AND(AP33&lt;&gt;"",OR(AQ33:BD33&lt;&gt;""))</formula>
    </cfRule>
    <cfRule type="expression" dxfId="3324" priority="4130">
      <formula>AND(AP33="",AND(AQ33:BD33=""))</formula>
    </cfRule>
  </conditionalFormatting>
  <conditionalFormatting sqref="BG33">
    <cfRule type="expression" dxfId="3323" priority="3970">
      <formula>AND(BE33="独居",BG33&gt;=1)</formula>
    </cfRule>
    <cfRule type="expression" dxfId="3322" priority="4127">
      <formula>AND(BE33="同居",AND(BN33="",BG33&lt;&gt;COUNTA(BI33:BM33)))</formula>
    </cfRule>
    <cfRule type="expression" dxfId="3321" priority="4128">
      <formula>AND(BE33="同居",OR(BG33="",BG33=0))</formula>
    </cfRule>
  </conditionalFormatting>
  <conditionalFormatting sqref="BH33">
    <cfRule type="expression" dxfId="3320" priority="4125">
      <formula>AND(BE33="独居",BH33&gt;=1)</formula>
    </cfRule>
    <cfRule type="expression" dxfId="3319" priority="4126">
      <formula>AND(BE33="同居",OR(BH33="",BH33&gt;BG33))</formula>
    </cfRule>
  </conditionalFormatting>
  <conditionalFormatting sqref="BI33">
    <cfRule type="expression" dxfId="3318" priority="4118">
      <formula>AND(BE33="独居",OR(BI33:BN33&lt;&gt;""))</formula>
    </cfRule>
    <cfRule type="expression" dxfId="3317" priority="4124">
      <formula>AND(BE33="同居",AND(BN33="",BG33&lt;&gt;COUNTA(BI33:BM33)))</formula>
    </cfRule>
  </conditionalFormatting>
  <conditionalFormatting sqref="BJ33">
    <cfRule type="expression" dxfId="3316" priority="4117">
      <formula>AND(BE33="独居",OR(BI33:BN33&lt;&gt;""))</formula>
    </cfRule>
    <cfRule type="expression" dxfId="3315" priority="4123">
      <formula>AND(BE33="同居",AND(BN33="",BG33&lt;&gt;COUNTA(BI33:BM33)))</formula>
    </cfRule>
  </conditionalFormatting>
  <conditionalFormatting sqref="BK33">
    <cfRule type="expression" dxfId="3314" priority="4116">
      <formula>AND(BE33="独居",OR(BI33:BN33&lt;&gt;""))</formula>
    </cfRule>
    <cfRule type="expression" dxfId="3313" priority="4122">
      <formula>AND(BE33="同居",AND(BN33="",BG33&lt;&gt;COUNTA(BI33:BM33)))</formula>
    </cfRule>
  </conditionalFormatting>
  <conditionalFormatting sqref="BL33">
    <cfRule type="expression" dxfId="3312" priority="4115">
      <formula>AND(BE33="独居",OR(BI33:BN33&lt;&gt;""))</formula>
    </cfRule>
    <cfRule type="expression" dxfId="3311" priority="4121">
      <formula>AND(BE33="同居",AND(BN33="",BG33&lt;&gt;COUNTA(BI33:BM33)))</formula>
    </cfRule>
  </conditionalFormatting>
  <conditionalFormatting sqref="BM33">
    <cfRule type="expression" dxfId="3310" priority="4114">
      <formula>AND(BE33="独居",OR(BI33:BN33&lt;&gt;""))</formula>
    </cfRule>
    <cfRule type="expression" dxfId="3309" priority="4120">
      <formula>AND(BE33="同居",AND(BN33="",BG33&lt;&gt;COUNTA(BI33:BM33)))</formula>
    </cfRule>
  </conditionalFormatting>
  <conditionalFormatting sqref="BN33">
    <cfRule type="expression" dxfId="3308" priority="4113">
      <formula>AND(BE33="独居",OR(BI33:BN33&lt;&gt;""))</formula>
    </cfRule>
    <cfRule type="expression" dxfId="3307" priority="4119">
      <formula>AND(BE33="同居",AND(BN33="",BG33&lt;&gt;COUNTA(BI33:BM33)))</formula>
    </cfRule>
  </conditionalFormatting>
  <conditionalFormatting sqref="CG33">
    <cfRule type="expression" dxfId="3306" priority="3900">
      <formula>FM33&lt;&gt;""</formula>
    </cfRule>
    <cfRule type="expression" dxfId="3305" priority="4112">
      <formula>CG33=""</formula>
    </cfRule>
  </conditionalFormatting>
  <conditionalFormatting sqref="CH33">
    <cfRule type="expression" dxfId="3304" priority="3899">
      <formula>FM33&lt;&gt;""</formula>
    </cfRule>
    <cfRule type="expression" dxfId="3303" priority="4111">
      <formula>CH33=""</formula>
    </cfRule>
  </conditionalFormatting>
  <conditionalFormatting sqref="CI33">
    <cfRule type="expression" dxfId="3302" priority="3898">
      <formula>FM33&lt;&gt;""</formula>
    </cfRule>
    <cfRule type="expression" dxfId="3301" priority="4110">
      <formula>CI33=""</formula>
    </cfRule>
  </conditionalFormatting>
  <conditionalFormatting sqref="CJ33">
    <cfRule type="expression" dxfId="3300" priority="3897">
      <formula>FM33&lt;&gt;""</formula>
    </cfRule>
    <cfRule type="expression" dxfId="3299" priority="4109">
      <formula>CJ33=""</formula>
    </cfRule>
  </conditionalFormatting>
  <conditionalFormatting sqref="CK33">
    <cfRule type="expression" dxfId="3298" priority="3896">
      <formula>FM33&lt;&gt;""</formula>
    </cfRule>
    <cfRule type="expression" dxfId="3297" priority="4108">
      <formula>CK33=""</formula>
    </cfRule>
  </conditionalFormatting>
  <conditionalFormatting sqref="CL33">
    <cfRule type="expression" dxfId="3296" priority="3895">
      <formula>FM33&lt;&gt;""</formula>
    </cfRule>
    <cfRule type="expression" dxfId="3295" priority="4107">
      <formula>CL33=""</formula>
    </cfRule>
  </conditionalFormatting>
  <conditionalFormatting sqref="CM33">
    <cfRule type="expression" dxfId="3294" priority="3894">
      <formula>FM33&lt;&gt;""</formula>
    </cfRule>
    <cfRule type="expression" dxfId="3293" priority="4106">
      <formula>CM33=""</formula>
    </cfRule>
  </conditionalFormatting>
  <conditionalFormatting sqref="CN33">
    <cfRule type="expression" dxfId="3292" priority="3893">
      <formula>FM33&lt;&gt;""</formula>
    </cfRule>
    <cfRule type="expression" dxfId="3291" priority="4105">
      <formula>CN33=""</formula>
    </cfRule>
  </conditionalFormatting>
  <conditionalFormatting sqref="CO33">
    <cfRule type="expression" dxfId="3290" priority="3969">
      <formula>AND(CN33=0,CO33&lt;&gt;"")</formula>
    </cfRule>
    <cfRule type="expression" dxfId="3289" priority="4104">
      <formula>AND(CN33&gt;0,CO33="")</formula>
    </cfRule>
  </conditionalFormatting>
  <conditionalFormatting sqref="CP33">
    <cfRule type="expression" dxfId="3288" priority="3892">
      <formula>FM33&lt;&gt;""</formula>
    </cfRule>
    <cfRule type="expression" dxfId="3287" priority="4102">
      <formula>AND(CP33&lt;&gt;"",OR(CQ33:CT33&lt;&gt;""))</formula>
    </cfRule>
    <cfRule type="expression" dxfId="3286" priority="4103">
      <formula>AND(CP33="",AND(CQ33:CT33=""))</formula>
    </cfRule>
  </conditionalFormatting>
  <conditionalFormatting sqref="CQ33">
    <cfRule type="expression" dxfId="3285" priority="3891">
      <formula>FM33&lt;&gt;""</formula>
    </cfRule>
    <cfRule type="expression" dxfId="3284" priority="4100">
      <formula>AND(CP33&lt;&gt;"",OR(CQ33:CT33&lt;&gt;""))</formula>
    </cfRule>
    <cfRule type="expression" dxfId="3283" priority="4101">
      <formula>AND(CP33="",AND(CQ33:CT33=""))</formula>
    </cfRule>
  </conditionalFormatting>
  <conditionalFormatting sqref="CR33">
    <cfRule type="expression" dxfId="3282" priority="3890">
      <formula>FM33&lt;&gt;""</formula>
    </cfRule>
    <cfRule type="expression" dxfId="3281" priority="4098">
      <formula>AND(CP33&lt;&gt;"",OR(CQ33:CT33&lt;&gt;""))</formula>
    </cfRule>
    <cfRule type="expression" dxfId="3280" priority="4099">
      <formula>AND(CP33="",AND(CQ33:CT33=""))</formula>
    </cfRule>
  </conditionalFormatting>
  <conditionalFormatting sqref="CS33">
    <cfRule type="expression" dxfId="3279" priority="3889">
      <formula>FM33&lt;&gt;""</formula>
    </cfRule>
    <cfRule type="expression" dxfId="3278" priority="4096">
      <formula>AND(CP33&lt;&gt;"",OR(CQ33:CT33&lt;&gt;""))</formula>
    </cfRule>
    <cfRule type="expression" dxfId="3277" priority="4097">
      <formula>AND(CP33="",AND(CQ33:CT33=""))</formula>
    </cfRule>
  </conditionalFormatting>
  <conditionalFormatting sqref="CT33">
    <cfRule type="expression" dxfId="3276" priority="3888">
      <formula>FM33&lt;&gt;""</formula>
    </cfRule>
    <cfRule type="expression" dxfId="3275" priority="4094">
      <formula>AND(CP33&lt;&gt;"",OR(CQ33:CT33&lt;&gt;""))</formula>
    </cfRule>
    <cfRule type="expression" dxfId="3274" priority="4095">
      <formula>AND(CP33="",AND(CQ33:CT33=""))</formula>
    </cfRule>
  </conditionalFormatting>
  <conditionalFormatting sqref="CU33">
    <cfRule type="expression" dxfId="3273" priority="3887">
      <formula>FM33&lt;&gt;""</formula>
    </cfRule>
    <cfRule type="expression" dxfId="3272" priority="4093">
      <formula>CU33=""</formula>
    </cfRule>
  </conditionalFormatting>
  <conditionalFormatting sqref="CV33">
    <cfRule type="expression" dxfId="3271" priority="3886">
      <formula>FM33&lt;&gt;""</formula>
    </cfRule>
    <cfRule type="expression" dxfId="3270" priority="4092">
      <formula>CV33=""</formula>
    </cfRule>
  </conditionalFormatting>
  <conditionalFormatting sqref="CW33">
    <cfRule type="expression" dxfId="3269" priority="3885">
      <formula>FM33&lt;&gt;""</formula>
    </cfRule>
    <cfRule type="expression" dxfId="3268" priority="4090">
      <formula>AND(CW33&lt;&gt;"",OR(CX33:DI33&lt;&gt;""))</formula>
    </cfRule>
    <cfRule type="expression" dxfId="3267" priority="4091">
      <formula>AND(CW33="",AND(CX33:DI33=""))</formula>
    </cfRule>
  </conditionalFormatting>
  <conditionalFormatting sqref="CX33">
    <cfRule type="expression" dxfId="3266" priority="3884">
      <formula>FM33&lt;&gt;""</formula>
    </cfRule>
    <cfRule type="expression" dxfId="3265" priority="4064">
      <formula>AND(CY33&lt;&gt;"",CX33="")</formula>
    </cfRule>
    <cfRule type="expression" dxfId="3264" priority="4088">
      <formula>AND(CW33&lt;&gt;"",OR(CX33:DI33&lt;&gt;""))</formula>
    </cfRule>
    <cfRule type="expression" dxfId="3263" priority="4089">
      <formula>AND(CW33="",AND(CX33:DI33=""))</formula>
    </cfRule>
  </conditionalFormatting>
  <conditionalFormatting sqref="CY33">
    <cfRule type="expression" dxfId="3262" priority="3883">
      <formula>FM33&lt;&gt;""</formula>
    </cfRule>
    <cfRule type="expression" dxfId="3261" priority="4065">
      <formula>AND(CX33&lt;&gt;"",CY33="")</formula>
    </cfRule>
    <cfRule type="expression" dxfId="3260" priority="4086">
      <formula>AND(CW33&lt;&gt;"",OR(CX33:DI33&lt;&gt;""))</formula>
    </cfRule>
    <cfRule type="expression" dxfId="3259" priority="4087">
      <formula>AND(CW33="",AND(CX33:DI33=""))</formula>
    </cfRule>
  </conditionalFormatting>
  <conditionalFormatting sqref="CZ33">
    <cfRule type="expression" dxfId="3258" priority="3882">
      <formula>FM33&lt;&gt;""</formula>
    </cfRule>
    <cfRule type="expression" dxfId="3257" priority="4084">
      <formula>AND(CW33&lt;&gt;"",OR(CX33:DI33&lt;&gt;""))</formula>
    </cfRule>
    <cfRule type="expression" dxfId="3256" priority="4085">
      <formula>AND(CW33="",AND(CX33:DI33=""))</formula>
    </cfRule>
  </conditionalFormatting>
  <conditionalFormatting sqref="DA33">
    <cfRule type="expression" dxfId="3255" priority="3881">
      <formula>FM33&lt;&gt;""</formula>
    </cfRule>
    <cfRule type="expression" dxfId="3254" priority="4062">
      <formula>AND(DB33&lt;&gt;"",DA33="")</formula>
    </cfRule>
    <cfRule type="expression" dxfId="3253" priority="4082">
      <formula>AND(CW33&lt;&gt;"",OR(CX33:DI33&lt;&gt;""))</formula>
    </cfRule>
    <cfRule type="expression" dxfId="3252" priority="4083">
      <formula>AND(CW33="",AND(CX33:DI33=""))</formula>
    </cfRule>
  </conditionalFormatting>
  <conditionalFormatting sqref="DB33">
    <cfRule type="expression" dxfId="3251" priority="3880">
      <formula>FM33&lt;&gt;""</formula>
    </cfRule>
    <cfRule type="expression" dxfId="3250" priority="4063">
      <formula>AND(DA33&lt;&gt;"",DB33="")</formula>
    </cfRule>
    <cfRule type="expression" dxfId="3249" priority="4080">
      <formula>AND(CW33&lt;&gt;"",OR(CX33:DI33&lt;&gt;""))</formula>
    </cfRule>
    <cfRule type="expression" dxfId="3248" priority="4081">
      <formula>AND(CW33="",AND(CX33:DI33=""))</formula>
    </cfRule>
  </conditionalFormatting>
  <conditionalFormatting sqref="DC33">
    <cfRule type="expression" dxfId="3247" priority="3879">
      <formula>FM33&lt;&gt;""</formula>
    </cfRule>
    <cfRule type="expression" dxfId="3246" priority="4078">
      <formula>AND(CW33&lt;&gt;"",OR(CX33:DI33&lt;&gt;""))</formula>
    </cfRule>
    <cfRule type="expression" dxfId="3245" priority="4079">
      <formula>AND(CW33="",AND(CX33:DI33=""))</formula>
    </cfRule>
  </conditionalFormatting>
  <conditionalFormatting sqref="DD33">
    <cfRule type="expression" dxfId="3244" priority="3878">
      <formula>FM33&lt;&gt;""</formula>
    </cfRule>
    <cfRule type="expression" dxfId="3243" priority="4076">
      <formula>AND(CW33&lt;&gt;"",OR(CX33:DI33&lt;&gt;""))</formula>
    </cfRule>
    <cfRule type="expression" dxfId="3242" priority="4077">
      <formula>AND(CW33="",AND(CX33:DI33=""))</formula>
    </cfRule>
  </conditionalFormatting>
  <conditionalFormatting sqref="DE33">
    <cfRule type="expression" dxfId="3241" priority="3877">
      <formula>FM33&lt;&gt;""</formula>
    </cfRule>
    <cfRule type="expression" dxfId="3240" priority="4074">
      <formula>AND(CW33&lt;&gt;"",OR(CX33:DI33&lt;&gt;""))</formula>
    </cfRule>
    <cfRule type="expression" dxfId="3239" priority="4075">
      <formula>AND(CW33="",AND(CX33:DI33=""))</formula>
    </cfRule>
  </conditionalFormatting>
  <conditionalFormatting sqref="DF33">
    <cfRule type="expression" dxfId="3238" priority="3876">
      <formula>FM33&lt;&gt;""</formula>
    </cfRule>
    <cfRule type="expression" dxfId="3237" priority="4058">
      <formula>AND(DG33&lt;&gt;"",DF33="")</formula>
    </cfRule>
    <cfRule type="expression" dxfId="3236" priority="4072">
      <formula>AND(CW33&lt;&gt;"",OR(CX33:DI33&lt;&gt;""))</formula>
    </cfRule>
    <cfRule type="expression" dxfId="3235" priority="4073">
      <formula>AND(CW33="",AND(CX33:DI33=""))</formula>
    </cfRule>
  </conditionalFormatting>
  <conditionalFormatting sqref="DG33">
    <cfRule type="expression" dxfId="3234" priority="3875">
      <formula>FM33&lt;&gt;""</formula>
    </cfRule>
    <cfRule type="expression" dxfId="3233" priority="4059">
      <formula>AND(DF33&lt;&gt;"",DG33="")</formula>
    </cfRule>
    <cfRule type="expression" dxfId="3232" priority="4070">
      <formula>AND(CW33&lt;&gt;"",OR(CX33:DI33&lt;&gt;""))</formula>
    </cfRule>
    <cfRule type="expression" dxfId="3231" priority="4071">
      <formula>AND(CW33="",AND(CX33:DI33=""))</formula>
    </cfRule>
  </conditionalFormatting>
  <conditionalFormatting sqref="DH33">
    <cfRule type="expression" dxfId="3230" priority="3874">
      <formula>FM33&lt;&gt;""</formula>
    </cfRule>
    <cfRule type="expression" dxfId="3229" priority="4068">
      <formula>AND(CW33&lt;&gt;"",OR(CX33:DI33&lt;&gt;""))</formula>
    </cfRule>
    <cfRule type="expression" dxfId="3228" priority="4069">
      <formula>AND(CW33="",AND(CX33:DI33=""))</formula>
    </cfRule>
  </conditionalFormatting>
  <conditionalFormatting sqref="DI33">
    <cfRule type="expression" dxfId="3227" priority="3873">
      <formula>FM33&lt;&gt;""</formula>
    </cfRule>
    <cfRule type="expression" dxfId="3226" priority="4066">
      <formula>AND(CW33&lt;&gt;"",OR(CX33:DI33&lt;&gt;""))</formula>
    </cfRule>
    <cfRule type="expression" dxfId="3225" priority="4067">
      <formula>AND(CW33="",AND(CX33:DI33=""))</formula>
    </cfRule>
  </conditionalFormatting>
  <conditionalFormatting sqref="DJ33">
    <cfRule type="expression" dxfId="3224" priority="3872">
      <formula>FM33&lt;&gt;""</formula>
    </cfRule>
    <cfRule type="expression" dxfId="3223" priority="4061">
      <formula>DJ33=""</formula>
    </cfRule>
  </conditionalFormatting>
  <conditionalFormatting sqref="DK33">
    <cfRule type="expression" dxfId="3222" priority="3871">
      <formula>FM33&lt;&gt;""</formula>
    </cfRule>
    <cfRule type="expression" dxfId="3221" priority="4060">
      <formula>AND(DJ33&lt;&gt;"自立",DK33="")</formula>
    </cfRule>
  </conditionalFormatting>
  <conditionalFormatting sqref="DL33">
    <cfRule type="expression" dxfId="3220" priority="3870">
      <formula>FM33&lt;&gt;""</formula>
    </cfRule>
    <cfRule type="expression" dxfId="3219" priority="4057">
      <formula>DL33=""</formula>
    </cfRule>
  </conditionalFormatting>
  <conditionalFormatting sqref="DM33">
    <cfRule type="expression" dxfId="3218" priority="4055">
      <formula>AND(DL33&lt;&gt;"アレルギー食",DM33&lt;&gt;"")</formula>
    </cfRule>
    <cfRule type="expression" dxfId="3217" priority="4056">
      <formula>AND(DL33="アレルギー食",DM33="")</formula>
    </cfRule>
  </conditionalFormatting>
  <conditionalFormatting sqref="DN33">
    <cfRule type="expression" dxfId="3216" priority="3869">
      <formula>FM33&lt;&gt;""</formula>
    </cfRule>
    <cfRule type="expression" dxfId="3215" priority="4054">
      <formula>DN33=""</formula>
    </cfRule>
  </conditionalFormatting>
  <conditionalFormatting sqref="DO33">
    <cfRule type="expression" dxfId="3214" priority="3868">
      <formula>FM33&lt;&gt;""</formula>
    </cfRule>
    <cfRule type="expression" dxfId="3213" priority="4048">
      <formula>AND(DO33&lt;&gt;"",DN33="")</formula>
    </cfRule>
    <cfRule type="expression" dxfId="3212" priority="4052">
      <formula>AND(DN33&lt;&gt;"自立",DO33="")</formula>
    </cfRule>
    <cfRule type="expression" dxfId="3211" priority="4053">
      <formula>AND(DN33="自立",DO33&lt;&gt;"")</formula>
    </cfRule>
  </conditionalFormatting>
  <conditionalFormatting sqref="DP33">
    <cfRule type="expression" dxfId="3210" priority="3867">
      <formula>FM33&lt;&gt;""</formula>
    </cfRule>
    <cfRule type="expression" dxfId="3209" priority="4051">
      <formula>DP33=""</formula>
    </cfRule>
  </conditionalFormatting>
  <conditionalFormatting sqref="DQ33">
    <cfRule type="expression" dxfId="3208" priority="3866">
      <formula>FM33&lt;&gt;""</formula>
    </cfRule>
    <cfRule type="expression" dxfId="3207" priority="4047">
      <formula>AND(DQ33&lt;&gt;"",DP33="")</formula>
    </cfRule>
    <cfRule type="expression" dxfId="3206" priority="4049">
      <formula>AND(DP33&lt;&gt;"自立",DQ33="")</formula>
    </cfRule>
    <cfRule type="expression" dxfId="3205" priority="4050">
      <formula>AND(DP33="自立",DQ33&lt;&gt;"")</formula>
    </cfRule>
  </conditionalFormatting>
  <conditionalFormatting sqref="DR33">
    <cfRule type="expression" dxfId="3204" priority="3865">
      <formula>FM33&lt;&gt;""</formula>
    </cfRule>
    <cfRule type="expression" dxfId="3203" priority="4046">
      <formula>DR33=""</formula>
    </cfRule>
  </conditionalFormatting>
  <conditionalFormatting sqref="DS33">
    <cfRule type="expression" dxfId="3202" priority="3864">
      <formula>FM33&lt;&gt;""</formula>
    </cfRule>
    <cfRule type="expression" dxfId="3201" priority="4043">
      <formula>AND(DS33&lt;&gt;"",DR33="")</formula>
    </cfRule>
    <cfRule type="expression" dxfId="3200" priority="4044">
      <formula>AND(DR33&lt;&gt;"自立",DS33="")</formula>
    </cfRule>
    <cfRule type="expression" dxfId="3199" priority="4045">
      <formula>AND(DR33="自立",DS33&lt;&gt;"")</formula>
    </cfRule>
  </conditionalFormatting>
  <conditionalFormatting sqref="DT33">
    <cfRule type="expression" dxfId="3198" priority="3863">
      <formula>FM33&lt;&gt;""</formula>
    </cfRule>
    <cfRule type="expression" dxfId="3197" priority="4042">
      <formula>DT33=""</formula>
    </cfRule>
  </conditionalFormatting>
  <conditionalFormatting sqref="DV33">
    <cfRule type="expression" dxfId="3196" priority="3861">
      <formula>FM33&lt;&gt;""</formula>
    </cfRule>
    <cfRule type="expression" dxfId="3195" priority="4041">
      <formula>DV33=""</formula>
    </cfRule>
  </conditionalFormatting>
  <conditionalFormatting sqref="EA33">
    <cfRule type="expression" dxfId="3194" priority="3859">
      <formula>FM33&lt;&gt;""</formula>
    </cfRule>
    <cfRule type="expression" dxfId="3193" priority="3991">
      <formula>AND(EB33&lt;&gt;"",EA33&lt;&gt;"その他")</formula>
    </cfRule>
    <cfRule type="expression" dxfId="3192" priority="4040">
      <formula>EA33=""</formula>
    </cfRule>
  </conditionalFormatting>
  <conditionalFormatting sqref="EB33">
    <cfRule type="expression" dxfId="3191" priority="4038">
      <formula>AND(EA33&lt;&gt;"その他",EB33&lt;&gt;"")</formula>
    </cfRule>
    <cfRule type="expression" dxfId="3190" priority="4039">
      <formula>AND(EA33="その他",EB33="")</formula>
    </cfRule>
  </conditionalFormatting>
  <conditionalFormatting sqref="EC33">
    <cfRule type="expression" dxfId="3189" priority="3858">
      <formula>FM33&lt;&gt;""</formula>
    </cfRule>
    <cfRule type="expression" dxfId="3188" priority="4037">
      <formula>AND(EC33:EI33="")</formula>
    </cfRule>
  </conditionalFormatting>
  <conditionalFormatting sqref="ED33">
    <cfRule type="expression" dxfId="3187" priority="3857">
      <formula>FM33&lt;&gt;""</formula>
    </cfRule>
    <cfRule type="expression" dxfId="3186" priority="4036">
      <formula>AND(EC33:EI33="")</formula>
    </cfRule>
  </conditionalFormatting>
  <conditionalFormatting sqref="EE33">
    <cfRule type="expression" dxfId="3185" priority="3856">
      <formula>FM33&lt;&gt;""</formula>
    </cfRule>
    <cfRule type="expression" dxfId="3184" priority="4035">
      <formula>AND(EC33:EI33="")</formula>
    </cfRule>
  </conditionalFormatting>
  <conditionalFormatting sqref="EF33">
    <cfRule type="expression" dxfId="3183" priority="3855">
      <formula>FM33&lt;&gt;""</formula>
    </cfRule>
    <cfRule type="expression" dxfId="3182" priority="4034">
      <formula>AND(EC33:EI33="")</formula>
    </cfRule>
  </conditionalFormatting>
  <conditionalFormatting sqref="EG33">
    <cfRule type="expression" dxfId="3181" priority="3854">
      <formula>FM33&lt;&gt;""</formula>
    </cfRule>
    <cfRule type="expression" dxfId="3180" priority="4033">
      <formula>AND(EC33:EI33="")</formula>
    </cfRule>
  </conditionalFormatting>
  <conditionalFormatting sqref="EH33">
    <cfRule type="expression" dxfId="3179" priority="3853">
      <formula>FM33&lt;&gt;""</formula>
    </cfRule>
    <cfRule type="expression" dxfId="3178" priority="4032">
      <formula>AND(EC33:EI33="")</formula>
    </cfRule>
  </conditionalFormatting>
  <conditionalFormatting sqref="EI33">
    <cfRule type="expression" dxfId="3177" priority="3852">
      <formula>FM33&lt;&gt;""</formula>
    </cfRule>
    <cfRule type="expression" dxfId="3176" priority="4031">
      <formula>AND(EC33:EI33="")</formula>
    </cfRule>
  </conditionalFormatting>
  <conditionalFormatting sqref="EL33">
    <cfRule type="expression" dxfId="3175" priority="3851">
      <formula>FM33&lt;&gt;""</formula>
    </cfRule>
    <cfRule type="expression" dxfId="3174" priority="4029">
      <formula>AND(EK33&lt;&gt;"",EL33&lt;&gt;"")</formula>
    </cfRule>
    <cfRule type="expression" dxfId="3173" priority="4030">
      <formula>AND(EK33="",EL33="")</formula>
    </cfRule>
  </conditionalFormatting>
  <conditionalFormatting sqref="EM33">
    <cfRule type="expression" dxfId="3172" priority="3850">
      <formula>FM33&lt;&gt;""</formula>
    </cfRule>
    <cfRule type="expression" dxfId="3171" priority="4027">
      <formula>AND(EK33&lt;&gt;"",EM33&lt;&gt;"")</formula>
    </cfRule>
    <cfRule type="expression" dxfId="3170" priority="4028">
      <formula>AND(EK33="",EM33="")</formula>
    </cfRule>
  </conditionalFormatting>
  <conditionalFormatting sqref="EN33">
    <cfRule type="expression" dxfId="3169" priority="3849">
      <formula>FM33&lt;&gt;""</formula>
    </cfRule>
    <cfRule type="expression" dxfId="3168" priority="4025">
      <formula>AND(EK33&lt;&gt;"",EN33&lt;&gt;"")</formula>
    </cfRule>
    <cfRule type="expression" dxfId="3167" priority="4026">
      <formula>AND(EK33="",EN33="")</formula>
    </cfRule>
  </conditionalFormatting>
  <conditionalFormatting sqref="EP33">
    <cfRule type="expression" dxfId="3166" priority="4019">
      <formula>AND(EK33&lt;&gt;"",EP33&lt;&gt;"")</formula>
    </cfRule>
    <cfRule type="expression" dxfId="3165" priority="4023">
      <formula>AND(EP33&lt;&gt;"",EO33="")</formula>
    </cfRule>
    <cfRule type="expression" dxfId="3164" priority="4024">
      <formula>AND(EO33&lt;&gt;"",EP33="")</formula>
    </cfRule>
  </conditionalFormatting>
  <conditionalFormatting sqref="EQ33">
    <cfRule type="expression" dxfId="3163" priority="4018">
      <formula>AND(EK33&lt;&gt;"",EQ33&lt;&gt;"")</formula>
    </cfRule>
    <cfRule type="expression" dxfId="3162" priority="4021">
      <formula>AND(EQ33&lt;&gt;"",EO33="")</formula>
    </cfRule>
    <cfRule type="expression" dxfId="3161" priority="4022">
      <formula>AND(EO33&lt;&gt;"",EQ33="")</formula>
    </cfRule>
  </conditionalFormatting>
  <conditionalFormatting sqref="EO33">
    <cfRule type="expression" dxfId="3160" priority="4020">
      <formula>AND(EK33&lt;&gt;"",EO33&lt;&gt;"")</formula>
    </cfRule>
  </conditionalFormatting>
  <conditionalFormatting sqref="ES33">
    <cfRule type="expression" dxfId="3159" priority="3848">
      <formula>FM33&lt;&gt;""</formula>
    </cfRule>
    <cfRule type="expression" dxfId="3158" priority="4016">
      <formula>AND(ER33&lt;&gt;"",ES33&lt;&gt;"")</formula>
    </cfRule>
    <cfRule type="expression" dxfId="3157" priority="4017">
      <formula>AND(ER33="",ES33="")</formula>
    </cfRule>
  </conditionalFormatting>
  <conditionalFormatting sqref="ET33">
    <cfRule type="expression" dxfId="3156" priority="3847">
      <formula>FM33&lt;&gt;""</formula>
    </cfRule>
    <cfRule type="expression" dxfId="3155" priority="4014">
      <formula>AND(ER33&lt;&gt;"",ET33&lt;&gt;"")</formula>
    </cfRule>
    <cfRule type="expression" dxfId="3154" priority="4015">
      <formula>AND(ER33="",ET33="")</formula>
    </cfRule>
  </conditionalFormatting>
  <conditionalFormatting sqref="EU33">
    <cfRule type="expression" dxfId="3153" priority="3846">
      <formula>FM33&lt;&gt;""</formula>
    </cfRule>
    <cfRule type="expression" dxfId="3152" priority="4012">
      <formula>AND(ER33&lt;&gt;"",EU33&lt;&gt;"")</formula>
    </cfRule>
    <cfRule type="expression" dxfId="3151" priority="4013">
      <formula>AND(ER33="",EU33="")</formula>
    </cfRule>
  </conditionalFormatting>
  <conditionalFormatting sqref="EW33">
    <cfRule type="expression" dxfId="3150" priority="4006">
      <formula>AND(ER33&lt;&gt;"",EW33&lt;&gt;"")</formula>
    </cfRule>
    <cfRule type="expression" dxfId="3149" priority="4010">
      <formula>AND(EW33&lt;&gt;"",EV33="")</formula>
    </cfRule>
    <cfRule type="expression" dxfId="3148" priority="4011">
      <formula>AND(EV33&lt;&gt;"",EW33="")</formula>
    </cfRule>
  </conditionalFormatting>
  <conditionalFormatting sqref="EX33">
    <cfRule type="expression" dxfId="3147" priority="4005">
      <formula>AND(ER33&lt;&gt;"",EX33&lt;&gt;"")</formula>
    </cfRule>
    <cfRule type="expression" dxfId="3146" priority="4008">
      <formula>AND(EX33&lt;&gt;"",EV33="")</formula>
    </cfRule>
    <cfRule type="expression" dxfId="3145" priority="4009">
      <formula>AND(EV33&lt;&gt;"",EX33="")</formula>
    </cfRule>
  </conditionalFormatting>
  <conditionalFormatting sqref="EV33">
    <cfRule type="expression" dxfId="3144" priority="4007">
      <formula>AND(ER33&lt;&gt;"",EV33&lt;&gt;"")</formula>
    </cfRule>
  </conditionalFormatting>
  <conditionalFormatting sqref="ER33">
    <cfRule type="expression" dxfId="3143" priority="4004">
      <formula>AND(ER33&lt;&gt;"",OR(ES33:EX33&lt;&gt;""))</formula>
    </cfRule>
  </conditionalFormatting>
  <conditionalFormatting sqref="EK33">
    <cfRule type="expression" dxfId="3142" priority="4003">
      <formula>AND(EK33&lt;&gt;"",OR(EL33:EQ33&lt;&gt;""))</formula>
    </cfRule>
  </conditionalFormatting>
  <conditionalFormatting sqref="EY33">
    <cfRule type="expression" dxfId="3141" priority="3845">
      <formula>FM33&lt;&gt;""</formula>
    </cfRule>
    <cfRule type="expression" dxfId="3140" priority="4002">
      <formula>AND(EY33:FD33="")</formula>
    </cfRule>
  </conditionalFormatting>
  <conditionalFormatting sqref="EZ33">
    <cfRule type="expression" dxfId="3139" priority="3844">
      <formula>FM33&lt;&gt;""</formula>
    </cfRule>
    <cfRule type="expression" dxfId="3138" priority="4001">
      <formula>AND(EY33:FD33="")</formula>
    </cfRule>
  </conditionalFormatting>
  <conditionalFormatting sqref="FA33">
    <cfRule type="expression" dxfId="3137" priority="3843">
      <formula>FM33&lt;&gt;""</formula>
    </cfRule>
    <cfRule type="expression" dxfId="3136" priority="4000">
      <formula>AND(EY33:FD33="")</formula>
    </cfRule>
  </conditionalFormatting>
  <conditionalFormatting sqref="FB33">
    <cfRule type="expression" dxfId="3135" priority="3842">
      <formula>FM33&lt;&gt;""</formula>
    </cfRule>
    <cfRule type="expression" dxfId="3134" priority="3999">
      <formula>AND(EY33:FD33="")</formula>
    </cfRule>
  </conditionalFormatting>
  <conditionalFormatting sqref="FD33">
    <cfRule type="expression" dxfId="3133" priority="3840">
      <formula>FM33&lt;&gt;""</formula>
    </cfRule>
    <cfRule type="expression" dxfId="3132" priority="3998">
      <formula>AND(EY33:FD33="")</formula>
    </cfRule>
  </conditionalFormatting>
  <conditionalFormatting sqref="FC33">
    <cfRule type="expression" dxfId="3131" priority="3841">
      <formula>FM33&lt;&gt;""</formula>
    </cfRule>
    <cfRule type="expression" dxfId="3130" priority="3997">
      <formula>AND(EY33:FD33="")</formula>
    </cfRule>
  </conditionalFormatting>
  <conditionalFormatting sqref="FE33">
    <cfRule type="expression" dxfId="3129" priority="3839">
      <formula>FM33&lt;&gt;""</formula>
    </cfRule>
    <cfRule type="expression" dxfId="3128" priority="3996">
      <formula>FE33=""</formula>
    </cfRule>
  </conditionalFormatting>
  <conditionalFormatting sqref="FF33">
    <cfRule type="expression" dxfId="3127" priority="3994">
      <formula>AND(FE33&lt;&gt;"2人以上の体制",FF33&lt;&gt;"")</formula>
    </cfRule>
    <cfRule type="expression" dxfId="3126" priority="3995">
      <formula>AND(FE33="2人以上の体制",FF33="")</formula>
    </cfRule>
  </conditionalFormatting>
  <conditionalFormatting sqref="FG33">
    <cfRule type="expression" dxfId="3125" priority="3838">
      <formula>FM33&lt;&gt;""</formula>
    </cfRule>
    <cfRule type="expression" dxfId="3124" priority="3993">
      <formula>FG33=""</formula>
    </cfRule>
  </conditionalFormatting>
  <conditionalFormatting sqref="FH33">
    <cfRule type="expression" dxfId="3123" priority="3837">
      <formula>FM33&lt;&gt;""</formula>
    </cfRule>
    <cfRule type="expression" dxfId="3122" priority="3992">
      <formula>FH33=""</formula>
    </cfRule>
  </conditionalFormatting>
  <conditionalFormatting sqref="BO33">
    <cfRule type="expression" dxfId="3121" priority="3911">
      <formula>FM33&lt;&gt;""</formula>
    </cfRule>
    <cfRule type="expression" dxfId="3120" priority="3990">
      <formula>BO33=""</formula>
    </cfRule>
  </conditionalFormatting>
  <conditionalFormatting sqref="BP33">
    <cfRule type="expression" dxfId="3119" priority="3910">
      <formula>FM33&lt;&gt;""</formula>
    </cfRule>
    <cfRule type="expression" dxfId="3118" priority="3989">
      <formula>BP33=""</formula>
    </cfRule>
  </conditionalFormatting>
  <conditionalFormatting sqref="BQ33">
    <cfRule type="expression" dxfId="3117" priority="3909">
      <formula>FM33&lt;&gt;""</formula>
    </cfRule>
    <cfRule type="expression" dxfId="3116" priority="3988">
      <formula>BQ33=""</formula>
    </cfRule>
  </conditionalFormatting>
  <conditionalFormatting sqref="BR33">
    <cfRule type="expression" dxfId="3115" priority="3908">
      <formula>FM33&lt;&gt;""</formula>
    </cfRule>
    <cfRule type="expression" dxfId="3114" priority="3977">
      <formula>AND(BR33:BS33="")</formula>
    </cfRule>
  </conditionalFormatting>
  <conditionalFormatting sqref="BS33">
    <cfRule type="expression" dxfId="3113" priority="3907">
      <formula>FM33&lt;&gt;""</formula>
    </cfRule>
    <cfRule type="expression" dxfId="3112" priority="3987">
      <formula>AND(BR33:BS33="")</formula>
    </cfRule>
  </conditionalFormatting>
  <conditionalFormatting sqref="BU33">
    <cfRule type="expression" dxfId="3111" priority="3982">
      <formula>AND(BT33="",BU33&lt;&gt;"")</formula>
    </cfRule>
    <cfRule type="expression" dxfId="3110" priority="3986">
      <formula>AND(BT33&lt;&gt;"",BU33="")</formula>
    </cfRule>
  </conditionalFormatting>
  <conditionalFormatting sqref="BV33">
    <cfRule type="expression" dxfId="3109" priority="3981">
      <formula>AND(BT33="",BV33&lt;&gt;"")</formula>
    </cfRule>
    <cfRule type="expression" dxfId="3108" priority="3985">
      <formula>AND(BT33&lt;&gt;"",BV33="")</formula>
    </cfRule>
  </conditionalFormatting>
  <conditionalFormatting sqref="BW33">
    <cfRule type="expression" dxfId="3107" priority="3980">
      <formula>AND(BT33="",BW33&lt;&gt;"")</formula>
    </cfRule>
    <cfRule type="expression" dxfId="3106" priority="3984">
      <formula>AND(BT33&lt;&gt;"",AND(BW33:BX33=""))</formula>
    </cfRule>
  </conditionalFormatting>
  <conditionalFormatting sqref="BX33">
    <cfRule type="expression" dxfId="3105" priority="3979">
      <formula>AND(BT33="",BX33&lt;&gt;"")</formula>
    </cfRule>
    <cfRule type="expression" dxfId="3104" priority="3983">
      <formula>AND(BT33&lt;&gt;"",AND(BW33:BX33=""))</formula>
    </cfRule>
  </conditionalFormatting>
  <conditionalFormatting sqref="BT33">
    <cfRule type="expression" dxfId="3103" priority="3978">
      <formula>AND(BT33="",OR(BU33:BX33&lt;&gt;""))</formula>
    </cfRule>
  </conditionalFormatting>
  <conditionalFormatting sqref="BY33">
    <cfRule type="expression" dxfId="3102" priority="3906">
      <formula>FM33&lt;&gt;""</formula>
    </cfRule>
    <cfRule type="expression" dxfId="3101" priority="3976">
      <formula>BY33=""</formula>
    </cfRule>
  </conditionalFormatting>
  <conditionalFormatting sqref="BZ33">
    <cfRule type="expression" dxfId="3100" priority="3905">
      <formula>FM33&lt;&gt;""</formula>
    </cfRule>
    <cfRule type="expression" dxfId="3099" priority="3975">
      <formula>BZ33=""</formula>
    </cfRule>
  </conditionalFormatting>
  <conditionalFormatting sqref="CC33">
    <cfRule type="expression" dxfId="3098" priority="3904">
      <formula>FM33&lt;&gt;""</formula>
    </cfRule>
    <cfRule type="expression" dxfId="3097" priority="3974">
      <formula>CC33=""</formula>
    </cfRule>
  </conditionalFormatting>
  <conditionalFormatting sqref="CD33">
    <cfRule type="expression" dxfId="3096" priority="3903">
      <formula>FM33&lt;&gt;""</formula>
    </cfRule>
    <cfRule type="expression" dxfId="3095" priority="3973">
      <formula>CD33=""</formula>
    </cfRule>
  </conditionalFormatting>
  <conditionalFormatting sqref="CE33">
    <cfRule type="expression" dxfId="3094" priority="3902">
      <formula>FM33&lt;&gt;""</formula>
    </cfRule>
    <cfRule type="expression" dxfId="3093" priority="3972">
      <formula>CE33=""</formula>
    </cfRule>
  </conditionalFormatting>
  <conditionalFormatting sqref="FK33">
    <cfRule type="expression" dxfId="3092" priority="3971">
      <formula>FK33=""</formula>
    </cfRule>
  </conditionalFormatting>
  <conditionalFormatting sqref="H33">
    <cfRule type="expression" dxfId="3091" priority="3952">
      <formula>FM33&lt;&gt;""</formula>
    </cfRule>
    <cfRule type="expression" dxfId="3090" priority="3968">
      <formula>H33=""</formula>
    </cfRule>
  </conditionalFormatting>
  <conditionalFormatting sqref="B33">
    <cfRule type="expression" dxfId="3089" priority="3836">
      <formula>FM33&lt;&gt;""</formula>
    </cfRule>
    <cfRule type="expression" dxfId="3088" priority="3967">
      <formula>B33=""</formula>
    </cfRule>
  </conditionalFormatting>
  <conditionalFormatting sqref="CF33">
    <cfRule type="expression" dxfId="3087" priority="3901">
      <formula>FM33&lt;&gt;""</formula>
    </cfRule>
    <cfRule type="expression" dxfId="3086" priority="3966">
      <formula>CF33=""</formula>
    </cfRule>
  </conditionalFormatting>
  <conditionalFormatting sqref="EJ33">
    <cfRule type="expression" dxfId="3085" priority="3965">
      <formula>AND(OR(EC33:EH33&lt;&gt;""),EJ33="")</formula>
    </cfRule>
  </conditionalFormatting>
  <conditionalFormatting sqref="BE33">
    <cfRule type="expression" dxfId="3084" priority="3912">
      <formula>FM33&lt;&gt;""</formula>
    </cfRule>
    <cfRule type="expression" dxfId="3083" priority="3964">
      <formula>BE33=""</formula>
    </cfRule>
  </conditionalFormatting>
  <conditionalFormatting sqref="BF33">
    <cfRule type="expression" dxfId="3082" priority="3963">
      <formula>AND(BE33="同居",AND(BF33="",BG33=""))</formula>
    </cfRule>
  </conditionalFormatting>
  <conditionalFormatting sqref="CB33">
    <cfRule type="expression" dxfId="3081" priority="3962">
      <formula>AND(CA33&lt;&gt;"",CB33="")</formula>
    </cfRule>
  </conditionalFormatting>
  <conditionalFormatting sqref="CA33">
    <cfRule type="expression" dxfId="3080" priority="3961">
      <formula>AND(CA33="",CB33&lt;&gt;"")</formula>
    </cfRule>
  </conditionalFormatting>
  <conditionalFormatting sqref="DU33">
    <cfRule type="expression" dxfId="3079" priority="3862">
      <formula>FM33&lt;&gt;""</formula>
    </cfRule>
    <cfRule type="expression" dxfId="3078" priority="3958">
      <formula>AND(DU33&lt;&gt;"",DT33="")</formula>
    </cfRule>
    <cfRule type="expression" dxfId="3077" priority="3959">
      <formula>AND(DT33&lt;&gt;"自立",DU33="")</formula>
    </cfRule>
    <cfRule type="expression" dxfId="3076" priority="3960">
      <formula>AND(DT33="自立",DU33&lt;&gt;"")</formula>
    </cfRule>
  </conditionalFormatting>
  <conditionalFormatting sqref="DW33">
    <cfRule type="expression" dxfId="3075" priority="3860">
      <formula>FM33&lt;&gt;""</formula>
    </cfRule>
    <cfRule type="expression" dxfId="3074" priority="3955">
      <formula>AND(DW33&lt;&gt;"",DV33="")</formula>
    </cfRule>
    <cfRule type="expression" dxfId="3073" priority="3956">
      <formula>AND(DV33="自立",DW33&lt;&gt;"")</formula>
    </cfRule>
    <cfRule type="expression" dxfId="3072" priority="3957">
      <formula>AND(DV33&lt;&gt;"自立",DW33="")</formula>
    </cfRule>
  </conditionalFormatting>
  <conditionalFormatting sqref="I33:J33">
    <cfRule type="expression" dxfId="3071" priority="3954">
      <formula>I33=""</formula>
    </cfRule>
  </conditionalFormatting>
  <conditionalFormatting sqref="P33">
    <cfRule type="expression" dxfId="3070" priority="3948">
      <formula>FM33&lt;&gt;""</formula>
    </cfRule>
    <cfRule type="expression" dxfId="3069" priority="3953">
      <formula>P33=""</formula>
    </cfRule>
  </conditionalFormatting>
  <conditionalFormatting sqref="FN33">
    <cfRule type="expression" dxfId="3068" priority="3831">
      <formula>AND(FN33="",AND(Q33:FJ33=""))</formula>
    </cfRule>
    <cfRule type="expression" dxfId="3067" priority="3832">
      <formula>AND(FN33&lt;&gt;"",OR(Q33:FJ33&lt;&gt;""))</formula>
    </cfRule>
  </conditionalFormatting>
  <conditionalFormatting sqref="FM33">
    <cfRule type="expression" dxfId="3066" priority="3833">
      <formula>AND(FM33="",AND(Q33:FJ33=""))</formula>
    </cfRule>
    <cfRule type="expression" dxfId="3065" priority="3835">
      <formula>AND(FM33&lt;&gt;"",OR(Q33:FJ33&lt;&gt;""))</formula>
    </cfRule>
  </conditionalFormatting>
  <conditionalFormatting sqref="FL33">
    <cfRule type="expression" dxfId="3064" priority="3834">
      <formula>FL33=""</formula>
    </cfRule>
  </conditionalFormatting>
  <conditionalFormatting sqref="C34">
    <cfRule type="expression" dxfId="3063" priority="3830">
      <formula>C34=""</formula>
    </cfRule>
  </conditionalFormatting>
  <conditionalFormatting sqref="D34">
    <cfRule type="expression" dxfId="3062" priority="3829">
      <formula>D34=""</formula>
    </cfRule>
  </conditionalFormatting>
  <conditionalFormatting sqref="E34">
    <cfRule type="expression" dxfId="3061" priority="3828">
      <formula>E34=""</formula>
    </cfRule>
  </conditionalFormatting>
  <conditionalFormatting sqref="G34">
    <cfRule type="expression" dxfId="3060" priority="3827">
      <formula>G34=""</formula>
    </cfRule>
  </conditionalFormatting>
  <conditionalFormatting sqref="K34">
    <cfRule type="expression" dxfId="3059" priority="3568">
      <formula>FM34&lt;&gt;""</formula>
    </cfRule>
    <cfRule type="expression" dxfId="3058" priority="3826">
      <formula>AND(K34="",L34="")</formula>
    </cfRule>
  </conditionalFormatting>
  <conditionalFormatting sqref="L34">
    <cfRule type="expression" dxfId="3057" priority="3567">
      <formula>FM34&lt;&gt;""</formula>
    </cfRule>
    <cfRule type="expression" dxfId="3056" priority="3825">
      <formula>AND(K34="",L34="")</formula>
    </cfRule>
  </conditionalFormatting>
  <conditionalFormatting sqref="O34">
    <cfRule type="expression" dxfId="3055" priority="3566">
      <formula>FM34&lt;&gt;""</formula>
    </cfRule>
    <cfRule type="expression" dxfId="3054" priority="3824">
      <formula>O34=""</formula>
    </cfRule>
  </conditionalFormatting>
  <conditionalFormatting sqref="Q34">
    <cfRule type="expression" dxfId="3053" priority="3564">
      <formula>FM34&lt;&gt;""</formula>
    </cfRule>
    <cfRule type="expression" dxfId="3052" priority="3822">
      <formula>AND(Q34&lt;&gt;"",OR(R34:AD34&lt;&gt;""))</formula>
    </cfRule>
    <cfRule type="expression" dxfId="3051" priority="3823">
      <formula>AND(Q34="",AND(R34:AD34=""))</formula>
    </cfRule>
  </conditionalFormatting>
  <conditionalFormatting sqref="R34">
    <cfRule type="expression" dxfId="3050" priority="3563">
      <formula>FM34&lt;&gt;""</formula>
    </cfRule>
    <cfRule type="expression" dxfId="3049" priority="3820">
      <formula>AND(Q34&lt;&gt;"",OR(R34:AD34&lt;&gt;""))</formula>
    </cfRule>
    <cfRule type="expression" dxfId="3048" priority="3821">
      <formula>AND(Q34="",AND(R34:AD34=""))</formula>
    </cfRule>
  </conditionalFormatting>
  <conditionalFormatting sqref="S34">
    <cfRule type="expression" dxfId="3047" priority="3562">
      <formula>FM34&lt;&gt;""</formula>
    </cfRule>
    <cfRule type="expression" dxfId="3046" priority="3818">
      <formula>AND(Q34&lt;&gt;"",OR(R34:AD34&lt;&gt;""))</formula>
    </cfRule>
    <cfRule type="expression" dxfId="3045" priority="3819">
      <formula>AND(Q34="",AND(R34:AD34=""))</formula>
    </cfRule>
  </conditionalFormatting>
  <conditionalFormatting sqref="T34">
    <cfRule type="expression" dxfId="3044" priority="3561">
      <formula>FM34&lt;&gt;""</formula>
    </cfRule>
    <cfRule type="expression" dxfId="3043" priority="3806">
      <formula>AND(Q34&lt;&gt;"",OR(R34:AD34&lt;&gt;""))</formula>
    </cfRule>
    <cfRule type="expression" dxfId="3042" priority="3817">
      <formula>AND(Q34="",AND(R34:AD34=""))</formula>
    </cfRule>
  </conditionalFormatting>
  <conditionalFormatting sqref="U34">
    <cfRule type="expression" dxfId="3041" priority="3560">
      <formula>FM34&lt;&gt;""</formula>
    </cfRule>
    <cfRule type="expression" dxfId="3040" priority="3805">
      <formula>AND(Q34&lt;&gt;"",OR(R34:AD34&lt;&gt;""))</formula>
    </cfRule>
    <cfRule type="expression" dxfId="3039" priority="3816">
      <formula>AND(Q34="",AND(R34:AD34=""))</formula>
    </cfRule>
  </conditionalFormatting>
  <conditionalFormatting sqref="V34">
    <cfRule type="expression" dxfId="3038" priority="3559">
      <formula>FM34&lt;&gt;""</formula>
    </cfRule>
    <cfRule type="expression" dxfId="3037" priority="3804">
      <formula>AND(Q34&lt;&gt;"",OR(R34:AD34&lt;&gt;""))</formula>
    </cfRule>
    <cfRule type="expression" dxfId="3036" priority="3815">
      <formula>AND(Q34="",AND(R34:AD34=""))</formula>
    </cfRule>
  </conditionalFormatting>
  <conditionalFormatting sqref="W34">
    <cfRule type="expression" dxfId="3035" priority="3558">
      <formula>FM34&lt;&gt;""</formula>
    </cfRule>
    <cfRule type="expression" dxfId="3034" priority="3803">
      <formula>AND(Q34&lt;&gt;"",OR(R34:AD34&lt;&gt;""))</formula>
    </cfRule>
    <cfRule type="expression" dxfId="3033" priority="3814">
      <formula>AND(Q34="",AND(R34:AD34=""))</formula>
    </cfRule>
  </conditionalFormatting>
  <conditionalFormatting sqref="X34">
    <cfRule type="expression" dxfId="3032" priority="3557">
      <formula>FM34&lt;&gt;""</formula>
    </cfRule>
    <cfRule type="expression" dxfId="3031" priority="3802">
      <formula>AND(Q34&lt;&gt;"",OR(R34:AD34&lt;&gt;""))</formula>
    </cfRule>
    <cfRule type="expression" dxfId="3030" priority="3813">
      <formula>AND(Q34="",AND(R34:AD34=""))</formula>
    </cfRule>
  </conditionalFormatting>
  <conditionalFormatting sqref="Y34">
    <cfRule type="expression" dxfId="3029" priority="3556">
      <formula>FM34&lt;&gt;""</formula>
    </cfRule>
    <cfRule type="expression" dxfId="3028" priority="3801">
      <formula>AND(Q34&lt;&gt;"",OR(R34:AD34&lt;&gt;""))</formula>
    </cfRule>
    <cfRule type="expression" dxfId="3027" priority="3812">
      <formula>AND(Q34="",AND(R34:AD34=""))</formula>
    </cfRule>
  </conditionalFormatting>
  <conditionalFormatting sqref="Z34">
    <cfRule type="expression" dxfId="3026" priority="3555">
      <formula>FM34&lt;&gt;""</formula>
    </cfRule>
    <cfRule type="expression" dxfId="3025" priority="3800">
      <formula>AND(Q34&lt;&gt;"",OR(R34:AD34&lt;&gt;""))</formula>
    </cfRule>
    <cfRule type="expression" dxfId="3024" priority="3811">
      <formula>AND(Q34="",AND(R34:AD34=""))</formula>
    </cfRule>
  </conditionalFormatting>
  <conditionalFormatting sqref="AA34">
    <cfRule type="expression" dxfId="3023" priority="3554">
      <formula>FM34&lt;&gt;""</formula>
    </cfRule>
    <cfRule type="expression" dxfId="3022" priority="3799">
      <formula>AND(Q34&lt;&gt;"",OR(R34:AD34&lt;&gt;""))</formula>
    </cfRule>
    <cfRule type="expression" dxfId="3021" priority="3810">
      <formula>AND(Q34="",AND(R34:AD34=""))</formula>
    </cfRule>
  </conditionalFormatting>
  <conditionalFormatting sqref="AB34">
    <cfRule type="expression" dxfId="3020" priority="3553">
      <formula>FM34&lt;&gt;""</formula>
    </cfRule>
    <cfRule type="expression" dxfId="3019" priority="3798">
      <formula>AND(Q34&lt;&gt;"",OR(R34:AD34&lt;&gt;""))</formula>
    </cfRule>
    <cfRule type="expression" dxfId="3018" priority="3809">
      <formula>AND(Q34="",AND(R34:AD34=""))</formula>
    </cfRule>
  </conditionalFormatting>
  <conditionalFormatting sqref="AC34">
    <cfRule type="expression" dxfId="3017" priority="3552">
      <formula>FM34&lt;&gt;""</formula>
    </cfRule>
    <cfRule type="expression" dxfId="3016" priority="3797">
      <formula>AND(Q34&lt;&gt;"",OR(R34:AD34&lt;&gt;""))</formula>
    </cfRule>
    <cfRule type="expression" dxfId="3015" priority="3808">
      <formula>AND(Q34="",AND(R34:AD34=""))</formula>
    </cfRule>
  </conditionalFormatting>
  <conditionalFormatting sqref="AD34">
    <cfRule type="expression" dxfId="3014" priority="3551">
      <formula>FM34&lt;&gt;""</formula>
    </cfRule>
    <cfRule type="expression" dxfId="3013" priority="3796">
      <formula>AND(Q34&lt;&gt;"",OR(R34:AD34&lt;&gt;""))</formula>
    </cfRule>
    <cfRule type="expression" dxfId="3012" priority="3807">
      <formula>AND(Q34="",AND(R34:AD34=""))</formula>
    </cfRule>
  </conditionalFormatting>
  <conditionalFormatting sqref="AE34">
    <cfRule type="expression" dxfId="3011" priority="3550">
      <formula>FM34&lt;&gt;""</formula>
    </cfRule>
    <cfRule type="expression" dxfId="3010" priority="3793">
      <formula>AND(AE34="無",OR(AF34:AI34&lt;&gt;""))</formula>
    </cfRule>
    <cfRule type="expression" dxfId="3009" priority="3794">
      <formula>AND(AE34="有",AND(AF34:AI34=""))</formula>
    </cfRule>
    <cfRule type="expression" dxfId="3008" priority="3795">
      <formula>AE34=""</formula>
    </cfRule>
  </conditionalFormatting>
  <conditionalFormatting sqref="AF34">
    <cfRule type="expression" dxfId="3007" priority="3788">
      <formula>AND(AE34="無",OR(AF34:AI34&lt;&gt;""))</formula>
    </cfRule>
    <cfRule type="expression" dxfId="3006" priority="3792">
      <formula>AND(AE34="有",AND(AF34:AI34=""))</formula>
    </cfRule>
  </conditionalFormatting>
  <conditionalFormatting sqref="AG34">
    <cfRule type="expression" dxfId="3005" priority="3787">
      <formula>AND(AE34="無",OR(AF34:AI34&lt;&gt;""))</formula>
    </cfRule>
    <cfRule type="expression" dxfId="3004" priority="3791">
      <formula>AND(AE34="有",AND(AF34:AI34=""))</formula>
    </cfRule>
  </conditionalFormatting>
  <conditionalFormatting sqref="AH34">
    <cfRule type="expression" dxfId="3003" priority="3786">
      <formula>AND(AE34="無",OR(AF34:AI34&lt;&gt;""))</formula>
    </cfRule>
    <cfRule type="expression" dxfId="3002" priority="3790">
      <formula>AND(AE34="有",AND(AF34:AI34=""))</formula>
    </cfRule>
  </conditionalFormatting>
  <conditionalFormatting sqref="AI34">
    <cfRule type="expression" dxfId="3001" priority="3785">
      <formula>AND(AE34="無",OR(AF34:AI34&lt;&gt;""))</formula>
    </cfRule>
    <cfRule type="expression" dxfId="3000" priority="3789">
      <formula>AND(AE34="有",AND(AF34:AI34=""))</formula>
    </cfRule>
  </conditionalFormatting>
  <conditionalFormatting sqref="AJ34">
    <cfRule type="expression" dxfId="2999" priority="3549">
      <formula>FM34&lt;&gt;""</formula>
    </cfRule>
    <cfRule type="expression" dxfId="2998" priority="3784">
      <formula>AJ34=""</formula>
    </cfRule>
  </conditionalFormatting>
  <conditionalFormatting sqref="AK34">
    <cfRule type="expression" dxfId="2997" priority="3548">
      <formula>FM34&lt;&gt;""</formula>
    </cfRule>
    <cfRule type="expression" dxfId="2996" priority="3783">
      <formula>AK34=""</formula>
    </cfRule>
  </conditionalFormatting>
  <conditionalFormatting sqref="AL34">
    <cfRule type="expression" dxfId="2995" priority="3547">
      <formula>FM34&lt;&gt;""</formula>
    </cfRule>
    <cfRule type="expression" dxfId="2994" priority="3782">
      <formula>AL34=""</formula>
    </cfRule>
  </conditionalFormatting>
  <conditionalFormatting sqref="AM34">
    <cfRule type="expression" dxfId="2993" priority="3546">
      <formula>FM34&lt;&gt;""</formula>
    </cfRule>
    <cfRule type="expression" dxfId="2992" priority="3781">
      <formula>AM34=""</formula>
    </cfRule>
  </conditionalFormatting>
  <conditionalFormatting sqref="AN34">
    <cfRule type="expression" dxfId="2991" priority="3545">
      <formula>FM34&lt;&gt;""</formula>
    </cfRule>
    <cfRule type="expression" dxfId="2990" priority="3776">
      <formula>AND(AN34="なし",AO34&lt;&gt;"")</formula>
    </cfRule>
    <cfRule type="expression" dxfId="2989" priority="3777">
      <formula>AND(AN34="あり",AO34="")</formula>
    </cfRule>
    <cfRule type="expression" dxfId="2988" priority="3780">
      <formula>AN34=""</formula>
    </cfRule>
  </conditionalFormatting>
  <conditionalFormatting sqref="AO34">
    <cfRule type="expression" dxfId="2987" priority="3778">
      <formula>AND(AN34="なし",AO34&lt;&gt;"")</formula>
    </cfRule>
    <cfRule type="expression" dxfId="2986" priority="3779">
      <formula>AND(AN34="あり",AO34="")</formula>
    </cfRule>
  </conditionalFormatting>
  <conditionalFormatting sqref="AP34">
    <cfRule type="expression" dxfId="2985" priority="3544">
      <formula>FM34&lt;&gt;""</formula>
    </cfRule>
    <cfRule type="expression" dxfId="2984" priority="3774">
      <formula>AND(AP34&lt;&gt;"",OR(AQ34:BD34&lt;&gt;""))</formula>
    </cfRule>
    <cfRule type="expression" dxfId="2983" priority="3775">
      <formula>AND(AP34="",AND(AQ34:BD34=""))</formula>
    </cfRule>
  </conditionalFormatting>
  <conditionalFormatting sqref="AQ34">
    <cfRule type="expression" dxfId="2982" priority="3543">
      <formula>FM34&lt;&gt;""</formula>
    </cfRule>
    <cfRule type="expression" dxfId="2981" priority="3772">
      <formula>AND(AP34&lt;&gt;"",OR(AQ34:BD34&lt;&gt;""))</formula>
    </cfRule>
    <cfRule type="expression" dxfId="2980" priority="3773">
      <formula>AND(AP34="",AND(AQ34:BD34=""))</formula>
    </cfRule>
  </conditionalFormatting>
  <conditionalFormatting sqref="AR34">
    <cfRule type="expression" dxfId="2979" priority="3542">
      <formula>FM34&lt;&gt;""</formula>
    </cfRule>
    <cfRule type="expression" dxfId="2978" priority="3770">
      <formula>AND(AP34&lt;&gt;"",OR(AQ34:BD34&lt;&gt;""))</formula>
    </cfRule>
    <cfRule type="expression" dxfId="2977" priority="3771">
      <formula>AND(AP34="",AND(AQ34:BD34=""))</formula>
    </cfRule>
  </conditionalFormatting>
  <conditionalFormatting sqref="AS34">
    <cfRule type="expression" dxfId="2976" priority="3541">
      <formula>FM34&lt;&gt;""</formula>
    </cfRule>
    <cfRule type="expression" dxfId="2975" priority="3768">
      <formula>AND(AP34&lt;&gt;"",OR(AQ34:BD34&lt;&gt;""))</formula>
    </cfRule>
    <cfRule type="expression" dxfId="2974" priority="3769">
      <formula>AND(AP34="",AND(AQ34:BD34=""))</formula>
    </cfRule>
  </conditionalFormatting>
  <conditionalFormatting sqref="AT34">
    <cfRule type="expression" dxfId="2973" priority="3540">
      <formula>FM34&lt;&gt;""</formula>
    </cfRule>
    <cfRule type="expression" dxfId="2972" priority="3766">
      <formula>AND(AP34&lt;&gt;"",OR(AQ34:BD34&lt;&gt;""))</formula>
    </cfRule>
    <cfRule type="expression" dxfId="2971" priority="3767">
      <formula>AND(AP34="",AND(AQ34:BD34=""))</formula>
    </cfRule>
  </conditionalFormatting>
  <conditionalFormatting sqref="AU34">
    <cfRule type="expression" dxfId="2970" priority="3539">
      <formula>FM34&lt;&gt;""</formula>
    </cfRule>
    <cfRule type="expression" dxfId="2969" priority="3764">
      <formula>AND(AP34&lt;&gt;"",OR(AQ34:BD34&lt;&gt;""))</formula>
    </cfRule>
    <cfRule type="expression" dxfId="2968" priority="3765">
      <formula>AND(AP34="",AND(AQ34:BD34=""))</formula>
    </cfRule>
  </conditionalFormatting>
  <conditionalFormatting sqref="AV34">
    <cfRule type="expression" dxfId="2967" priority="3538">
      <formula>FM34&lt;&gt;""</formula>
    </cfRule>
    <cfRule type="expression" dxfId="2966" priority="3762">
      <formula>AND(AP34&lt;&gt;"",OR(AQ34:BD34&lt;&gt;""))</formula>
    </cfRule>
    <cfRule type="expression" dxfId="2965" priority="3763">
      <formula>AND(AP34="",AND(AQ34:BD34=""))</formula>
    </cfRule>
  </conditionalFormatting>
  <conditionalFormatting sqref="AW34">
    <cfRule type="expression" dxfId="2964" priority="3537">
      <formula>FM34&lt;&gt;""</formula>
    </cfRule>
    <cfRule type="expression" dxfId="2963" priority="3760">
      <formula>AND(AP34&lt;&gt;"",OR(AQ34:BD34&lt;&gt;""))</formula>
    </cfRule>
    <cfRule type="expression" dxfId="2962" priority="3761">
      <formula>AND(AP34="",AND(AQ34:BD34=""))</formula>
    </cfRule>
  </conditionalFormatting>
  <conditionalFormatting sqref="AX34">
    <cfRule type="expression" dxfId="2961" priority="3536">
      <formula>FM34&lt;&gt;""</formula>
    </cfRule>
    <cfRule type="expression" dxfId="2960" priority="3758">
      <formula>AND(AP34&lt;&gt;"",OR(AQ34:BD34&lt;&gt;""))</formula>
    </cfRule>
    <cfRule type="expression" dxfId="2959" priority="3759">
      <formula>AND(AP34="",AND(AQ34:BD34=""))</formula>
    </cfRule>
  </conditionalFormatting>
  <conditionalFormatting sqref="AY34">
    <cfRule type="expression" dxfId="2958" priority="3535">
      <formula>FM34&lt;&gt;""</formula>
    </cfRule>
    <cfRule type="expression" dxfId="2957" priority="3756">
      <formula>AND(AP34&lt;&gt;"",OR(AQ34:BD34&lt;&gt;""))</formula>
    </cfRule>
    <cfRule type="expression" dxfId="2956" priority="3757">
      <formula>AND(AP34="",AND(AQ34:BD34=""))</formula>
    </cfRule>
  </conditionalFormatting>
  <conditionalFormatting sqref="AZ34">
    <cfRule type="expression" dxfId="2955" priority="3534">
      <formula>FM34&lt;&gt;""</formula>
    </cfRule>
    <cfRule type="expression" dxfId="2954" priority="3754">
      <formula>AND(AP34&lt;&gt;"",OR(AQ34:BD34&lt;&gt;""))</formula>
    </cfRule>
    <cfRule type="expression" dxfId="2953" priority="3755">
      <formula>AND(AP34="",AND(AQ34:BD34=""))</formula>
    </cfRule>
  </conditionalFormatting>
  <conditionalFormatting sqref="BA34">
    <cfRule type="expression" dxfId="2952" priority="3533">
      <formula>FM34&lt;&gt;""</formula>
    </cfRule>
    <cfRule type="expression" dxfId="2951" priority="3752">
      <formula>AND(AP34&lt;&gt;"",OR(AQ34:BD34&lt;&gt;""))</formula>
    </cfRule>
    <cfRule type="expression" dxfId="2950" priority="3753">
      <formula>AND(AP34="",AND(AQ34:BD34=""))</formula>
    </cfRule>
  </conditionalFormatting>
  <conditionalFormatting sqref="BB34">
    <cfRule type="expression" dxfId="2949" priority="3532">
      <formula>FM34&lt;&gt;""</formula>
    </cfRule>
    <cfRule type="expression" dxfId="2948" priority="3750">
      <formula>AND(AP34&lt;&gt;"",OR(AQ34:BD34&lt;&gt;""))</formula>
    </cfRule>
    <cfRule type="expression" dxfId="2947" priority="3751">
      <formula>AND(AP34="",AND(AQ34:BD34=""))</formula>
    </cfRule>
  </conditionalFormatting>
  <conditionalFormatting sqref="BC34">
    <cfRule type="expression" dxfId="2946" priority="3531">
      <formula>FM34&lt;&gt;""</formula>
    </cfRule>
    <cfRule type="expression" dxfId="2945" priority="3748">
      <formula>AND(AP34&lt;&gt;"",OR(AQ34:BD34&lt;&gt;""))</formula>
    </cfRule>
    <cfRule type="expression" dxfId="2944" priority="3749">
      <formula>AND(AP34="",AND(AQ34:BD34=""))</formula>
    </cfRule>
  </conditionalFormatting>
  <conditionalFormatting sqref="BD34">
    <cfRule type="expression" dxfId="2943" priority="3530">
      <formula>FM34&lt;&gt;""</formula>
    </cfRule>
    <cfRule type="expression" dxfId="2942" priority="3746">
      <formula>AND(AP34&lt;&gt;"",OR(AQ34:BD34&lt;&gt;""))</formula>
    </cfRule>
    <cfRule type="expression" dxfId="2941" priority="3747">
      <formula>AND(AP34="",AND(AQ34:BD34=""))</formula>
    </cfRule>
  </conditionalFormatting>
  <conditionalFormatting sqref="BG34">
    <cfRule type="expression" dxfId="2940" priority="3587">
      <formula>AND(BE34="独居",BG34&gt;=1)</formula>
    </cfRule>
    <cfRule type="expression" dxfId="2939" priority="3744">
      <formula>AND(BE34="同居",AND(BN34="",BG34&lt;&gt;COUNTA(BI34:BM34)))</formula>
    </cfRule>
    <cfRule type="expression" dxfId="2938" priority="3745">
      <formula>AND(BE34="同居",OR(BG34="",BG34=0))</formula>
    </cfRule>
  </conditionalFormatting>
  <conditionalFormatting sqref="BH34">
    <cfRule type="expression" dxfId="2937" priority="3742">
      <formula>AND(BE34="独居",BH34&gt;=1)</formula>
    </cfRule>
    <cfRule type="expression" dxfId="2936" priority="3743">
      <formula>AND(BE34="同居",OR(BH34="",BH34&gt;BG34))</formula>
    </cfRule>
  </conditionalFormatting>
  <conditionalFormatting sqref="BI34">
    <cfRule type="expression" dxfId="2935" priority="3735">
      <formula>AND(BE34="独居",OR(BI34:BN34&lt;&gt;""))</formula>
    </cfRule>
    <cfRule type="expression" dxfId="2934" priority="3741">
      <formula>AND(BE34="同居",AND(BN34="",BG34&lt;&gt;COUNTA(BI34:BM34)))</formula>
    </cfRule>
  </conditionalFormatting>
  <conditionalFormatting sqref="BJ34">
    <cfRule type="expression" dxfId="2933" priority="3734">
      <formula>AND(BE34="独居",OR(BI34:BN34&lt;&gt;""))</formula>
    </cfRule>
    <cfRule type="expression" dxfId="2932" priority="3740">
      <formula>AND(BE34="同居",AND(BN34="",BG34&lt;&gt;COUNTA(BI34:BM34)))</formula>
    </cfRule>
  </conditionalFormatting>
  <conditionalFormatting sqref="BK34">
    <cfRule type="expression" dxfId="2931" priority="3733">
      <formula>AND(BE34="独居",OR(BI34:BN34&lt;&gt;""))</formula>
    </cfRule>
    <cfRule type="expression" dxfId="2930" priority="3739">
      <formula>AND(BE34="同居",AND(BN34="",BG34&lt;&gt;COUNTA(BI34:BM34)))</formula>
    </cfRule>
  </conditionalFormatting>
  <conditionalFormatting sqref="BL34">
    <cfRule type="expression" dxfId="2929" priority="3732">
      <formula>AND(BE34="独居",OR(BI34:BN34&lt;&gt;""))</formula>
    </cfRule>
    <cfRule type="expression" dxfId="2928" priority="3738">
      <formula>AND(BE34="同居",AND(BN34="",BG34&lt;&gt;COUNTA(BI34:BM34)))</formula>
    </cfRule>
  </conditionalFormatting>
  <conditionalFormatting sqref="BM34">
    <cfRule type="expression" dxfId="2927" priority="3731">
      <formula>AND(BE34="独居",OR(BI34:BN34&lt;&gt;""))</formula>
    </cfRule>
    <cfRule type="expression" dxfId="2926" priority="3737">
      <formula>AND(BE34="同居",AND(BN34="",BG34&lt;&gt;COUNTA(BI34:BM34)))</formula>
    </cfRule>
  </conditionalFormatting>
  <conditionalFormatting sqref="BN34">
    <cfRule type="expression" dxfId="2925" priority="3730">
      <formula>AND(BE34="独居",OR(BI34:BN34&lt;&gt;""))</formula>
    </cfRule>
    <cfRule type="expression" dxfId="2924" priority="3736">
      <formula>AND(BE34="同居",AND(BN34="",BG34&lt;&gt;COUNTA(BI34:BM34)))</formula>
    </cfRule>
  </conditionalFormatting>
  <conditionalFormatting sqref="CG34">
    <cfRule type="expression" dxfId="2923" priority="3517">
      <formula>FM34&lt;&gt;""</formula>
    </cfRule>
    <cfRule type="expression" dxfId="2922" priority="3729">
      <formula>CG34=""</formula>
    </cfRule>
  </conditionalFormatting>
  <conditionalFormatting sqref="CH34">
    <cfRule type="expression" dxfId="2921" priority="3516">
      <formula>FM34&lt;&gt;""</formula>
    </cfRule>
    <cfRule type="expression" dxfId="2920" priority="3728">
      <formula>CH34=""</formula>
    </cfRule>
  </conditionalFormatting>
  <conditionalFormatting sqref="CI34">
    <cfRule type="expression" dxfId="2919" priority="3515">
      <formula>FM34&lt;&gt;""</formula>
    </cfRule>
    <cfRule type="expression" dxfId="2918" priority="3727">
      <formula>CI34=""</formula>
    </cfRule>
  </conditionalFormatting>
  <conditionalFormatting sqref="CJ34">
    <cfRule type="expression" dxfId="2917" priority="3514">
      <formula>FM34&lt;&gt;""</formula>
    </cfRule>
    <cfRule type="expression" dxfId="2916" priority="3726">
      <formula>CJ34=""</formula>
    </cfRule>
  </conditionalFormatting>
  <conditionalFormatting sqref="CK34">
    <cfRule type="expression" dxfId="2915" priority="3513">
      <formula>FM34&lt;&gt;""</formula>
    </cfRule>
    <cfRule type="expression" dxfId="2914" priority="3725">
      <formula>CK34=""</formula>
    </cfRule>
  </conditionalFormatting>
  <conditionalFormatting sqref="CL34">
    <cfRule type="expression" dxfId="2913" priority="3512">
      <formula>FM34&lt;&gt;""</formula>
    </cfRule>
    <cfRule type="expression" dxfId="2912" priority="3724">
      <formula>CL34=""</formula>
    </cfRule>
  </conditionalFormatting>
  <conditionalFormatting sqref="CM34">
    <cfRule type="expression" dxfId="2911" priority="3511">
      <formula>FM34&lt;&gt;""</formula>
    </cfRule>
    <cfRule type="expression" dxfId="2910" priority="3723">
      <formula>CM34=""</formula>
    </cfRule>
  </conditionalFormatting>
  <conditionalFormatting sqref="CN34">
    <cfRule type="expression" dxfId="2909" priority="3510">
      <formula>FM34&lt;&gt;""</formula>
    </cfRule>
    <cfRule type="expression" dxfId="2908" priority="3722">
      <formula>CN34=""</formula>
    </cfRule>
  </conditionalFormatting>
  <conditionalFormatting sqref="CO34">
    <cfRule type="expression" dxfId="2907" priority="3586">
      <formula>AND(CN34=0,CO34&lt;&gt;"")</formula>
    </cfRule>
    <cfRule type="expression" dxfId="2906" priority="3721">
      <formula>AND(CN34&gt;0,CO34="")</formula>
    </cfRule>
  </conditionalFormatting>
  <conditionalFormatting sqref="CP34">
    <cfRule type="expression" dxfId="2905" priority="3509">
      <formula>FM34&lt;&gt;""</formula>
    </cfRule>
    <cfRule type="expression" dxfId="2904" priority="3719">
      <formula>AND(CP34&lt;&gt;"",OR(CQ34:CT34&lt;&gt;""))</formula>
    </cfRule>
    <cfRule type="expression" dxfId="2903" priority="3720">
      <formula>AND(CP34="",AND(CQ34:CT34=""))</formula>
    </cfRule>
  </conditionalFormatting>
  <conditionalFormatting sqref="CQ34">
    <cfRule type="expression" dxfId="2902" priority="3508">
      <formula>FM34&lt;&gt;""</formula>
    </cfRule>
    <cfRule type="expression" dxfId="2901" priority="3717">
      <formula>AND(CP34&lt;&gt;"",OR(CQ34:CT34&lt;&gt;""))</formula>
    </cfRule>
    <cfRule type="expression" dxfId="2900" priority="3718">
      <formula>AND(CP34="",AND(CQ34:CT34=""))</formula>
    </cfRule>
  </conditionalFormatting>
  <conditionalFormatting sqref="CR34">
    <cfRule type="expression" dxfId="2899" priority="3507">
      <formula>FM34&lt;&gt;""</formula>
    </cfRule>
    <cfRule type="expression" dxfId="2898" priority="3715">
      <formula>AND(CP34&lt;&gt;"",OR(CQ34:CT34&lt;&gt;""))</formula>
    </cfRule>
    <cfRule type="expression" dxfId="2897" priority="3716">
      <formula>AND(CP34="",AND(CQ34:CT34=""))</formula>
    </cfRule>
  </conditionalFormatting>
  <conditionalFormatting sqref="CS34">
    <cfRule type="expression" dxfId="2896" priority="3506">
      <formula>FM34&lt;&gt;""</formula>
    </cfRule>
    <cfRule type="expression" dxfId="2895" priority="3713">
      <formula>AND(CP34&lt;&gt;"",OR(CQ34:CT34&lt;&gt;""))</formula>
    </cfRule>
    <cfRule type="expression" dxfId="2894" priority="3714">
      <formula>AND(CP34="",AND(CQ34:CT34=""))</formula>
    </cfRule>
  </conditionalFormatting>
  <conditionalFormatting sqref="CT34">
    <cfRule type="expression" dxfId="2893" priority="3505">
      <formula>FM34&lt;&gt;""</formula>
    </cfRule>
    <cfRule type="expression" dxfId="2892" priority="3711">
      <formula>AND(CP34&lt;&gt;"",OR(CQ34:CT34&lt;&gt;""))</formula>
    </cfRule>
    <cfRule type="expression" dxfId="2891" priority="3712">
      <formula>AND(CP34="",AND(CQ34:CT34=""))</formula>
    </cfRule>
  </conditionalFormatting>
  <conditionalFormatting sqref="CU34">
    <cfRule type="expression" dxfId="2890" priority="3504">
      <formula>FM34&lt;&gt;""</formula>
    </cfRule>
    <cfRule type="expression" dxfId="2889" priority="3710">
      <formula>CU34=""</formula>
    </cfRule>
  </conditionalFormatting>
  <conditionalFormatting sqref="CV34">
    <cfRule type="expression" dxfId="2888" priority="3503">
      <formula>FM34&lt;&gt;""</formula>
    </cfRule>
    <cfRule type="expression" dxfId="2887" priority="3709">
      <formula>CV34=""</formula>
    </cfRule>
  </conditionalFormatting>
  <conditionalFormatting sqref="CW34">
    <cfRule type="expression" dxfId="2886" priority="3502">
      <formula>FM34&lt;&gt;""</formula>
    </cfRule>
    <cfRule type="expression" dxfId="2885" priority="3707">
      <formula>AND(CW34&lt;&gt;"",OR(CX34:DI34&lt;&gt;""))</formula>
    </cfRule>
    <cfRule type="expression" dxfId="2884" priority="3708">
      <formula>AND(CW34="",AND(CX34:DI34=""))</formula>
    </cfRule>
  </conditionalFormatting>
  <conditionalFormatting sqref="CX34">
    <cfRule type="expression" dxfId="2883" priority="3501">
      <formula>FM34&lt;&gt;""</formula>
    </cfRule>
    <cfRule type="expression" dxfId="2882" priority="3681">
      <formula>AND(CY34&lt;&gt;"",CX34="")</formula>
    </cfRule>
    <cfRule type="expression" dxfId="2881" priority="3705">
      <formula>AND(CW34&lt;&gt;"",OR(CX34:DI34&lt;&gt;""))</formula>
    </cfRule>
    <cfRule type="expression" dxfId="2880" priority="3706">
      <formula>AND(CW34="",AND(CX34:DI34=""))</formula>
    </cfRule>
  </conditionalFormatting>
  <conditionalFormatting sqref="CY34">
    <cfRule type="expression" dxfId="2879" priority="3500">
      <formula>FM34&lt;&gt;""</formula>
    </cfRule>
    <cfRule type="expression" dxfId="2878" priority="3682">
      <formula>AND(CX34&lt;&gt;"",CY34="")</formula>
    </cfRule>
    <cfRule type="expression" dxfId="2877" priority="3703">
      <formula>AND(CW34&lt;&gt;"",OR(CX34:DI34&lt;&gt;""))</formula>
    </cfRule>
    <cfRule type="expression" dxfId="2876" priority="3704">
      <formula>AND(CW34="",AND(CX34:DI34=""))</formula>
    </cfRule>
  </conditionalFormatting>
  <conditionalFormatting sqref="CZ34">
    <cfRule type="expression" dxfId="2875" priority="3499">
      <formula>FM34&lt;&gt;""</formula>
    </cfRule>
    <cfRule type="expression" dxfId="2874" priority="3701">
      <formula>AND(CW34&lt;&gt;"",OR(CX34:DI34&lt;&gt;""))</formula>
    </cfRule>
    <cfRule type="expression" dxfId="2873" priority="3702">
      <formula>AND(CW34="",AND(CX34:DI34=""))</formula>
    </cfRule>
  </conditionalFormatting>
  <conditionalFormatting sqref="DA34">
    <cfRule type="expression" dxfId="2872" priority="3498">
      <formula>FM34&lt;&gt;""</formula>
    </cfRule>
    <cfRule type="expression" dxfId="2871" priority="3679">
      <formula>AND(DB34&lt;&gt;"",DA34="")</formula>
    </cfRule>
    <cfRule type="expression" dxfId="2870" priority="3699">
      <formula>AND(CW34&lt;&gt;"",OR(CX34:DI34&lt;&gt;""))</formula>
    </cfRule>
    <cfRule type="expression" dxfId="2869" priority="3700">
      <formula>AND(CW34="",AND(CX34:DI34=""))</formula>
    </cfRule>
  </conditionalFormatting>
  <conditionalFormatting sqref="DB34">
    <cfRule type="expression" dxfId="2868" priority="3497">
      <formula>FM34&lt;&gt;""</formula>
    </cfRule>
    <cfRule type="expression" dxfId="2867" priority="3680">
      <formula>AND(DA34&lt;&gt;"",DB34="")</formula>
    </cfRule>
    <cfRule type="expression" dxfId="2866" priority="3697">
      <formula>AND(CW34&lt;&gt;"",OR(CX34:DI34&lt;&gt;""))</formula>
    </cfRule>
    <cfRule type="expression" dxfId="2865" priority="3698">
      <formula>AND(CW34="",AND(CX34:DI34=""))</formula>
    </cfRule>
  </conditionalFormatting>
  <conditionalFormatting sqref="DC34">
    <cfRule type="expression" dxfId="2864" priority="3496">
      <formula>FM34&lt;&gt;""</formula>
    </cfRule>
    <cfRule type="expression" dxfId="2863" priority="3695">
      <formula>AND(CW34&lt;&gt;"",OR(CX34:DI34&lt;&gt;""))</formula>
    </cfRule>
    <cfRule type="expression" dxfId="2862" priority="3696">
      <formula>AND(CW34="",AND(CX34:DI34=""))</formula>
    </cfRule>
  </conditionalFormatting>
  <conditionalFormatting sqref="DD34">
    <cfRule type="expression" dxfId="2861" priority="3495">
      <formula>FM34&lt;&gt;""</formula>
    </cfRule>
    <cfRule type="expression" dxfId="2860" priority="3693">
      <formula>AND(CW34&lt;&gt;"",OR(CX34:DI34&lt;&gt;""))</formula>
    </cfRule>
    <cfRule type="expression" dxfId="2859" priority="3694">
      <formula>AND(CW34="",AND(CX34:DI34=""))</formula>
    </cfRule>
  </conditionalFormatting>
  <conditionalFormatting sqref="DE34">
    <cfRule type="expression" dxfId="2858" priority="3494">
      <formula>FM34&lt;&gt;""</formula>
    </cfRule>
    <cfRule type="expression" dxfId="2857" priority="3691">
      <formula>AND(CW34&lt;&gt;"",OR(CX34:DI34&lt;&gt;""))</formula>
    </cfRule>
    <cfRule type="expression" dxfId="2856" priority="3692">
      <formula>AND(CW34="",AND(CX34:DI34=""))</formula>
    </cfRule>
  </conditionalFormatting>
  <conditionalFormatting sqref="DF34">
    <cfRule type="expression" dxfId="2855" priority="3493">
      <formula>FM34&lt;&gt;""</formula>
    </cfRule>
    <cfRule type="expression" dxfId="2854" priority="3675">
      <formula>AND(DG34&lt;&gt;"",DF34="")</formula>
    </cfRule>
    <cfRule type="expression" dxfId="2853" priority="3689">
      <formula>AND(CW34&lt;&gt;"",OR(CX34:DI34&lt;&gt;""))</formula>
    </cfRule>
    <cfRule type="expression" dxfId="2852" priority="3690">
      <formula>AND(CW34="",AND(CX34:DI34=""))</formula>
    </cfRule>
  </conditionalFormatting>
  <conditionalFormatting sqref="DG34">
    <cfRule type="expression" dxfId="2851" priority="3492">
      <formula>FM34&lt;&gt;""</formula>
    </cfRule>
    <cfRule type="expression" dxfId="2850" priority="3676">
      <formula>AND(DF34&lt;&gt;"",DG34="")</formula>
    </cfRule>
    <cfRule type="expression" dxfId="2849" priority="3687">
      <formula>AND(CW34&lt;&gt;"",OR(CX34:DI34&lt;&gt;""))</formula>
    </cfRule>
    <cfRule type="expression" dxfId="2848" priority="3688">
      <formula>AND(CW34="",AND(CX34:DI34=""))</formula>
    </cfRule>
  </conditionalFormatting>
  <conditionalFormatting sqref="DH34">
    <cfRule type="expression" dxfId="2847" priority="3491">
      <formula>FM34&lt;&gt;""</formula>
    </cfRule>
    <cfRule type="expression" dxfId="2846" priority="3685">
      <formula>AND(CW34&lt;&gt;"",OR(CX34:DI34&lt;&gt;""))</formula>
    </cfRule>
    <cfRule type="expression" dxfId="2845" priority="3686">
      <formula>AND(CW34="",AND(CX34:DI34=""))</formula>
    </cfRule>
  </conditionalFormatting>
  <conditionalFormatting sqref="DI34">
    <cfRule type="expression" dxfId="2844" priority="3490">
      <formula>FM34&lt;&gt;""</formula>
    </cfRule>
    <cfRule type="expression" dxfId="2843" priority="3683">
      <formula>AND(CW34&lt;&gt;"",OR(CX34:DI34&lt;&gt;""))</formula>
    </cfRule>
    <cfRule type="expression" dxfId="2842" priority="3684">
      <formula>AND(CW34="",AND(CX34:DI34=""))</formula>
    </cfRule>
  </conditionalFormatting>
  <conditionalFormatting sqref="DJ34">
    <cfRule type="expression" dxfId="2841" priority="3489">
      <formula>FM34&lt;&gt;""</formula>
    </cfRule>
    <cfRule type="expression" dxfId="2840" priority="3678">
      <formula>DJ34=""</formula>
    </cfRule>
  </conditionalFormatting>
  <conditionalFormatting sqref="DK34">
    <cfRule type="expression" dxfId="2839" priority="3488">
      <formula>FM34&lt;&gt;""</formula>
    </cfRule>
    <cfRule type="expression" dxfId="2838" priority="3677">
      <formula>AND(DJ34&lt;&gt;"自立",DK34="")</formula>
    </cfRule>
  </conditionalFormatting>
  <conditionalFormatting sqref="DL34">
    <cfRule type="expression" dxfId="2837" priority="3487">
      <formula>FM34&lt;&gt;""</formula>
    </cfRule>
    <cfRule type="expression" dxfId="2836" priority="3674">
      <formula>DL34=""</formula>
    </cfRule>
  </conditionalFormatting>
  <conditionalFormatting sqref="DM34">
    <cfRule type="expression" dxfId="2835" priority="3672">
      <formula>AND(DL34&lt;&gt;"アレルギー食",DM34&lt;&gt;"")</formula>
    </cfRule>
    <cfRule type="expression" dxfId="2834" priority="3673">
      <formula>AND(DL34="アレルギー食",DM34="")</formula>
    </cfRule>
  </conditionalFormatting>
  <conditionalFormatting sqref="DN34">
    <cfRule type="expression" dxfId="2833" priority="3486">
      <formula>FM34&lt;&gt;""</formula>
    </cfRule>
    <cfRule type="expression" dxfId="2832" priority="3671">
      <formula>DN34=""</formula>
    </cfRule>
  </conditionalFormatting>
  <conditionalFormatting sqref="DO34">
    <cfRule type="expression" dxfId="2831" priority="3485">
      <formula>FM34&lt;&gt;""</formula>
    </cfRule>
    <cfRule type="expression" dxfId="2830" priority="3665">
      <formula>AND(DO34&lt;&gt;"",DN34="")</formula>
    </cfRule>
    <cfRule type="expression" dxfId="2829" priority="3669">
      <formula>AND(DN34&lt;&gt;"自立",DO34="")</formula>
    </cfRule>
    <cfRule type="expression" dxfId="2828" priority="3670">
      <formula>AND(DN34="自立",DO34&lt;&gt;"")</formula>
    </cfRule>
  </conditionalFormatting>
  <conditionalFormatting sqref="DP34">
    <cfRule type="expression" dxfId="2827" priority="3484">
      <formula>FM34&lt;&gt;""</formula>
    </cfRule>
    <cfRule type="expression" dxfId="2826" priority="3668">
      <formula>DP34=""</formula>
    </cfRule>
  </conditionalFormatting>
  <conditionalFormatting sqref="DQ34">
    <cfRule type="expression" dxfId="2825" priority="3483">
      <formula>FM34&lt;&gt;""</formula>
    </cfRule>
    <cfRule type="expression" dxfId="2824" priority="3664">
      <formula>AND(DQ34&lt;&gt;"",DP34="")</formula>
    </cfRule>
    <cfRule type="expression" dxfId="2823" priority="3666">
      <formula>AND(DP34&lt;&gt;"自立",DQ34="")</formula>
    </cfRule>
    <cfRule type="expression" dxfId="2822" priority="3667">
      <formula>AND(DP34="自立",DQ34&lt;&gt;"")</formula>
    </cfRule>
  </conditionalFormatting>
  <conditionalFormatting sqref="DR34">
    <cfRule type="expression" dxfId="2821" priority="3482">
      <formula>FM34&lt;&gt;""</formula>
    </cfRule>
    <cfRule type="expression" dxfId="2820" priority="3663">
      <formula>DR34=""</formula>
    </cfRule>
  </conditionalFormatting>
  <conditionalFormatting sqref="DS34">
    <cfRule type="expression" dxfId="2819" priority="3481">
      <formula>FM34&lt;&gt;""</formula>
    </cfRule>
    <cfRule type="expression" dxfId="2818" priority="3660">
      <formula>AND(DS34&lt;&gt;"",DR34="")</formula>
    </cfRule>
    <cfRule type="expression" dxfId="2817" priority="3661">
      <formula>AND(DR34&lt;&gt;"自立",DS34="")</formula>
    </cfRule>
    <cfRule type="expression" dxfId="2816" priority="3662">
      <formula>AND(DR34="自立",DS34&lt;&gt;"")</formula>
    </cfRule>
  </conditionalFormatting>
  <conditionalFormatting sqref="DT34">
    <cfRule type="expression" dxfId="2815" priority="3480">
      <formula>FM34&lt;&gt;""</formula>
    </cfRule>
    <cfRule type="expression" dxfId="2814" priority="3659">
      <formula>DT34=""</formula>
    </cfRule>
  </conditionalFormatting>
  <conditionalFormatting sqref="DV34">
    <cfRule type="expression" dxfId="2813" priority="3478">
      <formula>FM34&lt;&gt;""</formula>
    </cfRule>
    <cfRule type="expression" dxfId="2812" priority="3658">
      <formula>DV34=""</formula>
    </cfRule>
  </conditionalFormatting>
  <conditionalFormatting sqref="EA34">
    <cfRule type="expression" dxfId="2811" priority="3476">
      <formula>FM34&lt;&gt;""</formula>
    </cfRule>
    <cfRule type="expression" dxfId="2810" priority="3608">
      <formula>AND(EB34&lt;&gt;"",EA34&lt;&gt;"その他")</formula>
    </cfRule>
    <cfRule type="expression" dxfId="2809" priority="3657">
      <formula>EA34=""</formula>
    </cfRule>
  </conditionalFormatting>
  <conditionalFormatting sqref="EB34">
    <cfRule type="expression" dxfId="2808" priority="3655">
      <formula>AND(EA34&lt;&gt;"その他",EB34&lt;&gt;"")</formula>
    </cfRule>
    <cfRule type="expression" dxfId="2807" priority="3656">
      <formula>AND(EA34="その他",EB34="")</formula>
    </cfRule>
  </conditionalFormatting>
  <conditionalFormatting sqref="EC34">
    <cfRule type="expression" dxfId="2806" priority="3475">
      <formula>FM34&lt;&gt;""</formula>
    </cfRule>
    <cfRule type="expression" dxfId="2805" priority="3654">
      <formula>AND(EC34:EI34="")</formula>
    </cfRule>
  </conditionalFormatting>
  <conditionalFormatting sqref="ED34">
    <cfRule type="expression" dxfId="2804" priority="3474">
      <formula>FM34&lt;&gt;""</formula>
    </cfRule>
    <cfRule type="expression" dxfId="2803" priority="3653">
      <formula>AND(EC34:EI34="")</formula>
    </cfRule>
  </conditionalFormatting>
  <conditionalFormatting sqref="EE34">
    <cfRule type="expression" dxfId="2802" priority="3473">
      <formula>FM34&lt;&gt;""</formula>
    </cfRule>
    <cfRule type="expression" dxfId="2801" priority="3652">
      <formula>AND(EC34:EI34="")</formula>
    </cfRule>
  </conditionalFormatting>
  <conditionalFormatting sqref="EF34">
    <cfRule type="expression" dxfId="2800" priority="3472">
      <formula>FM34&lt;&gt;""</formula>
    </cfRule>
    <cfRule type="expression" dxfId="2799" priority="3651">
      <formula>AND(EC34:EI34="")</formula>
    </cfRule>
  </conditionalFormatting>
  <conditionalFormatting sqref="EG34">
    <cfRule type="expression" dxfId="2798" priority="3471">
      <formula>FM34&lt;&gt;""</formula>
    </cfRule>
    <cfRule type="expression" dxfId="2797" priority="3650">
      <formula>AND(EC34:EI34="")</formula>
    </cfRule>
  </conditionalFormatting>
  <conditionalFormatting sqref="EH34">
    <cfRule type="expression" dxfId="2796" priority="3470">
      <formula>FM34&lt;&gt;""</formula>
    </cfRule>
    <cfRule type="expression" dxfId="2795" priority="3649">
      <formula>AND(EC34:EI34="")</formula>
    </cfRule>
  </conditionalFormatting>
  <conditionalFormatting sqref="EI34">
    <cfRule type="expression" dxfId="2794" priority="3469">
      <formula>FM34&lt;&gt;""</formula>
    </cfRule>
    <cfRule type="expression" dxfId="2793" priority="3648">
      <formula>AND(EC34:EI34="")</formula>
    </cfRule>
  </conditionalFormatting>
  <conditionalFormatting sqref="EL34">
    <cfRule type="expression" dxfId="2792" priority="3468">
      <formula>FM34&lt;&gt;""</formula>
    </cfRule>
    <cfRule type="expression" dxfId="2791" priority="3646">
      <formula>AND(EK34&lt;&gt;"",EL34&lt;&gt;"")</formula>
    </cfRule>
    <cfRule type="expression" dxfId="2790" priority="3647">
      <formula>AND(EK34="",EL34="")</formula>
    </cfRule>
  </conditionalFormatting>
  <conditionalFormatting sqref="EM34">
    <cfRule type="expression" dxfId="2789" priority="3467">
      <formula>FM34&lt;&gt;""</formula>
    </cfRule>
    <cfRule type="expression" dxfId="2788" priority="3644">
      <formula>AND(EK34&lt;&gt;"",EM34&lt;&gt;"")</formula>
    </cfRule>
    <cfRule type="expression" dxfId="2787" priority="3645">
      <formula>AND(EK34="",EM34="")</formula>
    </cfRule>
  </conditionalFormatting>
  <conditionalFormatting sqref="EN34">
    <cfRule type="expression" dxfId="2786" priority="3466">
      <formula>FM34&lt;&gt;""</formula>
    </cfRule>
    <cfRule type="expression" dxfId="2785" priority="3642">
      <formula>AND(EK34&lt;&gt;"",EN34&lt;&gt;"")</formula>
    </cfRule>
    <cfRule type="expression" dxfId="2784" priority="3643">
      <formula>AND(EK34="",EN34="")</formula>
    </cfRule>
  </conditionalFormatting>
  <conditionalFormatting sqref="EP34">
    <cfRule type="expression" dxfId="2783" priority="3636">
      <formula>AND(EK34&lt;&gt;"",EP34&lt;&gt;"")</formula>
    </cfRule>
    <cfRule type="expression" dxfId="2782" priority="3640">
      <formula>AND(EP34&lt;&gt;"",EO34="")</formula>
    </cfRule>
    <cfRule type="expression" dxfId="2781" priority="3641">
      <formula>AND(EO34&lt;&gt;"",EP34="")</formula>
    </cfRule>
  </conditionalFormatting>
  <conditionalFormatting sqref="EQ34">
    <cfRule type="expression" dxfId="2780" priority="3635">
      <formula>AND(EK34&lt;&gt;"",EQ34&lt;&gt;"")</formula>
    </cfRule>
    <cfRule type="expression" dxfId="2779" priority="3638">
      <formula>AND(EQ34&lt;&gt;"",EO34="")</formula>
    </cfRule>
    <cfRule type="expression" dxfId="2778" priority="3639">
      <formula>AND(EO34&lt;&gt;"",EQ34="")</formula>
    </cfRule>
  </conditionalFormatting>
  <conditionalFormatting sqref="EO34">
    <cfRule type="expression" dxfId="2777" priority="3637">
      <formula>AND(EK34&lt;&gt;"",EO34&lt;&gt;"")</formula>
    </cfRule>
  </conditionalFormatting>
  <conditionalFormatting sqref="ES34">
    <cfRule type="expression" dxfId="2776" priority="3465">
      <formula>FM34&lt;&gt;""</formula>
    </cfRule>
    <cfRule type="expression" dxfId="2775" priority="3633">
      <formula>AND(ER34&lt;&gt;"",ES34&lt;&gt;"")</formula>
    </cfRule>
    <cfRule type="expression" dxfId="2774" priority="3634">
      <formula>AND(ER34="",ES34="")</formula>
    </cfRule>
  </conditionalFormatting>
  <conditionalFormatting sqref="ET34">
    <cfRule type="expression" dxfId="2773" priority="3464">
      <formula>FM34&lt;&gt;""</formula>
    </cfRule>
    <cfRule type="expression" dxfId="2772" priority="3631">
      <formula>AND(ER34&lt;&gt;"",ET34&lt;&gt;"")</formula>
    </cfRule>
    <cfRule type="expression" dxfId="2771" priority="3632">
      <formula>AND(ER34="",ET34="")</formula>
    </cfRule>
  </conditionalFormatting>
  <conditionalFormatting sqref="EU34">
    <cfRule type="expression" dxfId="2770" priority="3463">
      <formula>FM34&lt;&gt;""</formula>
    </cfRule>
    <cfRule type="expression" dxfId="2769" priority="3629">
      <formula>AND(ER34&lt;&gt;"",EU34&lt;&gt;"")</formula>
    </cfRule>
    <cfRule type="expression" dxfId="2768" priority="3630">
      <formula>AND(ER34="",EU34="")</formula>
    </cfRule>
  </conditionalFormatting>
  <conditionalFormatting sqref="EW34">
    <cfRule type="expression" dxfId="2767" priority="3623">
      <formula>AND(ER34&lt;&gt;"",EW34&lt;&gt;"")</formula>
    </cfRule>
    <cfRule type="expression" dxfId="2766" priority="3627">
      <formula>AND(EW34&lt;&gt;"",EV34="")</formula>
    </cfRule>
    <cfRule type="expression" dxfId="2765" priority="3628">
      <formula>AND(EV34&lt;&gt;"",EW34="")</formula>
    </cfRule>
  </conditionalFormatting>
  <conditionalFormatting sqref="EX34">
    <cfRule type="expression" dxfId="2764" priority="3622">
      <formula>AND(ER34&lt;&gt;"",EX34&lt;&gt;"")</formula>
    </cfRule>
    <cfRule type="expression" dxfId="2763" priority="3625">
      <formula>AND(EX34&lt;&gt;"",EV34="")</formula>
    </cfRule>
    <cfRule type="expression" dxfId="2762" priority="3626">
      <formula>AND(EV34&lt;&gt;"",EX34="")</formula>
    </cfRule>
  </conditionalFormatting>
  <conditionalFormatting sqref="EV34">
    <cfRule type="expression" dxfId="2761" priority="3624">
      <formula>AND(ER34&lt;&gt;"",EV34&lt;&gt;"")</formula>
    </cfRule>
  </conditionalFormatting>
  <conditionalFormatting sqref="ER34">
    <cfRule type="expression" dxfId="2760" priority="3621">
      <formula>AND(ER34&lt;&gt;"",OR(ES34:EX34&lt;&gt;""))</formula>
    </cfRule>
  </conditionalFormatting>
  <conditionalFormatting sqref="EK34">
    <cfRule type="expression" dxfId="2759" priority="3620">
      <formula>AND(EK34&lt;&gt;"",OR(EL34:EQ34&lt;&gt;""))</formula>
    </cfRule>
  </conditionalFormatting>
  <conditionalFormatting sqref="EY34">
    <cfRule type="expression" dxfId="2758" priority="3462">
      <formula>FM34&lt;&gt;""</formula>
    </cfRule>
    <cfRule type="expression" dxfId="2757" priority="3619">
      <formula>AND(EY34:FD34="")</formula>
    </cfRule>
  </conditionalFormatting>
  <conditionalFormatting sqref="EZ34">
    <cfRule type="expression" dxfId="2756" priority="3461">
      <formula>FM34&lt;&gt;""</formula>
    </cfRule>
    <cfRule type="expression" dxfId="2755" priority="3618">
      <formula>AND(EY34:FD34="")</formula>
    </cfRule>
  </conditionalFormatting>
  <conditionalFormatting sqref="FA34">
    <cfRule type="expression" dxfId="2754" priority="3460">
      <formula>FM34&lt;&gt;""</formula>
    </cfRule>
    <cfRule type="expression" dxfId="2753" priority="3617">
      <formula>AND(EY34:FD34="")</formula>
    </cfRule>
  </conditionalFormatting>
  <conditionalFormatting sqref="FB34">
    <cfRule type="expression" dxfId="2752" priority="3459">
      <formula>FM34&lt;&gt;""</formula>
    </cfRule>
    <cfRule type="expression" dxfId="2751" priority="3616">
      <formula>AND(EY34:FD34="")</formula>
    </cfRule>
  </conditionalFormatting>
  <conditionalFormatting sqref="FD34">
    <cfRule type="expression" dxfId="2750" priority="3457">
      <formula>FM34&lt;&gt;""</formula>
    </cfRule>
    <cfRule type="expression" dxfId="2749" priority="3615">
      <formula>AND(EY34:FD34="")</formula>
    </cfRule>
  </conditionalFormatting>
  <conditionalFormatting sqref="FC34">
    <cfRule type="expression" dxfId="2748" priority="3458">
      <formula>FM34&lt;&gt;""</formula>
    </cfRule>
    <cfRule type="expression" dxfId="2747" priority="3614">
      <formula>AND(EY34:FD34="")</formula>
    </cfRule>
  </conditionalFormatting>
  <conditionalFormatting sqref="FE34">
    <cfRule type="expression" dxfId="2746" priority="3456">
      <formula>FM34&lt;&gt;""</formula>
    </cfRule>
    <cfRule type="expression" dxfId="2745" priority="3613">
      <formula>FE34=""</formula>
    </cfRule>
  </conditionalFormatting>
  <conditionalFormatting sqref="FF34">
    <cfRule type="expression" dxfId="2744" priority="3611">
      <formula>AND(FE34&lt;&gt;"2人以上の体制",FF34&lt;&gt;"")</formula>
    </cfRule>
    <cfRule type="expression" dxfId="2743" priority="3612">
      <formula>AND(FE34="2人以上の体制",FF34="")</formula>
    </cfRule>
  </conditionalFormatting>
  <conditionalFormatting sqref="FG34">
    <cfRule type="expression" dxfId="2742" priority="3455">
      <formula>FM34&lt;&gt;""</formula>
    </cfRule>
    <cfRule type="expression" dxfId="2741" priority="3610">
      <formula>FG34=""</formula>
    </cfRule>
  </conditionalFormatting>
  <conditionalFormatting sqref="FH34">
    <cfRule type="expression" dxfId="2740" priority="3454">
      <formula>FM34&lt;&gt;""</formula>
    </cfRule>
    <cfRule type="expression" dxfId="2739" priority="3609">
      <formula>FH34=""</formula>
    </cfRule>
  </conditionalFormatting>
  <conditionalFormatting sqref="BO34">
    <cfRule type="expression" dxfId="2738" priority="3528">
      <formula>FM34&lt;&gt;""</formula>
    </cfRule>
    <cfRule type="expression" dxfId="2737" priority="3607">
      <formula>BO34=""</formula>
    </cfRule>
  </conditionalFormatting>
  <conditionalFormatting sqref="BP34">
    <cfRule type="expression" dxfId="2736" priority="3527">
      <formula>FM34&lt;&gt;""</formula>
    </cfRule>
    <cfRule type="expression" dxfId="2735" priority="3606">
      <formula>BP34=""</formula>
    </cfRule>
  </conditionalFormatting>
  <conditionalFormatting sqref="BQ34">
    <cfRule type="expression" dxfId="2734" priority="3526">
      <formula>FM34&lt;&gt;""</formula>
    </cfRule>
    <cfRule type="expression" dxfId="2733" priority="3605">
      <formula>BQ34=""</formula>
    </cfRule>
  </conditionalFormatting>
  <conditionalFormatting sqref="BR34">
    <cfRule type="expression" dxfId="2732" priority="3525">
      <formula>FM34&lt;&gt;""</formula>
    </cfRule>
    <cfRule type="expression" dxfId="2731" priority="3594">
      <formula>AND(BR34:BS34="")</formula>
    </cfRule>
  </conditionalFormatting>
  <conditionalFormatting sqref="BS34">
    <cfRule type="expression" dxfId="2730" priority="3524">
      <formula>FM34&lt;&gt;""</formula>
    </cfRule>
    <cfRule type="expression" dxfId="2729" priority="3604">
      <formula>AND(BR34:BS34="")</formula>
    </cfRule>
  </conditionalFormatting>
  <conditionalFormatting sqref="BU34">
    <cfRule type="expression" dxfId="2728" priority="3599">
      <formula>AND(BT34="",BU34&lt;&gt;"")</formula>
    </cfRule>
    <cfRule type="expression" dxfId="2727" priority="3603">
      <formula>AND(BT34&lt;&gt;"",BU34="")</formula>
    </cfRule>
  </conditionalFormatting>
  <conditionalFormatting sqref="BV34">
    <cfRule type="expression" dxfId="2726" priority="3598">
      <formula>AND(BT34="",BV34&lt;&gt;"")</formula>
    </cfRule>
    <cfRule type="expression" dxfId="2725" priority="3602">
      <formula>AND(BT34&lt;&gt;"",BV34="")</formula>
    </cfRule>
  </conditionalFormatting>
  <conditionalFormatting sqref="BW34">
    <cfRule type="expression" dxfId="2724" priority="3597">
      <formula>AND(BT34="",BW34&lt;&gt;"")</formula>
    </cfRule>
    <cfRule type="expression" dxfId="2723" priority="3601">
      <formula>AND(BT34&lt;&gt;"",AND(BW34:BX34=""))</formula>
    </cfRule>
  </conditionalFormatting>
  <conditionalFormatting sqref="BX34">
    <cfRule type="expression" dxfId="2722" priority="3596">
      <formula>AND(BT34="",BX34&lt;&gt;"")</formula>
    </cfRule>
    <cfRule type="expression" dxfId="2721" priority="3600">
      <formula>AND(BT34&lt;&gt;"",AND(BW34:BX34=""))</formula>
    </cfRule>
  </conditionalFormatting>
  <conditionalFormatting sqref="BT34">
    <cfRule type="expression" dxfId="2720" priority="3595">
      <formula>AND(BT34="",OR(BU34:BX34&lt;&gt;""))</formula>
    </cfRule>
  </conditionalFormatting>
  <conditionalFormatting sqref="BY34">
    <cfRule type="expression" dxfId="2719" priority="3523">
      <formula>FM34&lt;&gt;""</formula>
    </cfRule>
    <cfRule type="expression" dxfId="2718" priority="3593">
      <formula>BY34=""</formula>
    </cfRule>
  </conditionalFormatting>
  <conditionalFormatting sqref="BZ34">
    <cfRule type="expression" dxfId="2717" priority="3522">
      <formula>FM34&lt;&gt;""</formula>
    </cfRule>
    <cfRule type="expression" dxfId="2716" priority="3592">
      <formula>BZ34=""</formula>
    </cfRule>
  </conditionalFormatting>
  <conditionalFormatting sqref="CC34">
    <cfRule type="expression" dxfId="2715" priority="3521">
      <formula>FM34&lt;&gt;""</formula>
    </cfRule>
    <cfRule type="expression" dxfId="2714" priority="3591">
      <formula>CC34=""</formula>
    </cfRule>
  </conditionalFormatting>
  <conditionalFormatting sqref="CD34">
    <cfRule type="expression" dxfId="2713" priority="3520">
      <formula>FM34&lt;&gt;""</formula>
    </cfRule>
    <cfRule type="expression" dxfId="2712" priority="3590">
      <formula>CD34=""</formula>
    </cfRule>
  </conditionalFormatting>
  <conditionalFormatting sqref="CE34">
    <cfRule type="expression" dxfId="2711" priority="3519">
      <formula>FM34&lt;&gt;""</formula>
    </cfRule>
    <cfRule type="expression" dxfId="2710" priority="3589">
      <formula>CE34=""</formula>
    </cfRule>
  </conditionalFormatting>
  <conditionalFormatting sqref="FK34">
    <cfRule type="expression" dxfId="2709" priority="3588">
      <formula>FK34=""</formula>
    </cfRule>
  </conditionalFormatting>
  <conditionalFormatting sqref="H34">
    <cfRule type="expression" dxfId="2708" priority="3569">
      <formula>FM34&lt;&gt;""</formula>
    </cfRule>
    <cfRule type="expression" dxfId="2707" priority="3585">
      <formula>H34=""</formula>
    </cfRule>
  </conditionalFormatting>
  <conditionalFormatting sqref="B34">
    <cfRule type="expression" dxfId="2706" priority="3453">
      <formula>FM34&lt;&gt;""</formula>
    </cfRule>
    <cfRule type="expression" dxfId="2705" priority="3584">
      <formula>B34=""</formula>
    </cfRule>
  </conditionalFormatting>
  <conditionalFormatting sqref="CF34">
    <cfRule type="expression" dxfId="2704" priority="3518">
      <formula>FM34&lt;&gt;""</formula>
    </cfRule>
    <cfRule type="expression" dxfId="2703" priority="3583">
      <formula>CF34=""</formula>
    </cfRule>
  </conditionalFormatting>
  <conditionalFormatting sqref="EJ34">
    <cfRule type="expression" dxfId="2702" priority="3582">
      <formula>AND(OR(EC34:EH34&lt;&gt;""),EJ34="")</formula>
    </cfRule>
  </conditionalFormatting>
  <conditionalFormatting sqref="BE34">
    <cfRule type="expression" dxfId="2701" priority="3529">
      <formula>FM34&lt;&gt;""</formula>
    </cfRule>
    <cfRule type="expression" dxfId="2700" priority="3581">
      <formula>BE34=""</formula>
    </cfRule>
  </conditionalFormatting>
  <conditionalFormatting sqref="BF34">
    <cfRule type="expression" dxfId="2699" priority="3580">
      <formula>AND(BE34="同居",AND(BF34="",BG34=""))</formula>
    </cfRule>
  </conditionalFormatting>
  <conditionalFormatting sqref="CB34">
    <cfRule type="expression" dxfId="2698" priority="3579">
      <formula>AND(CA34&lt;&gt;"",CB34="")</formula>
    </cfRule>
  </conditionalFormatting>
  <conditionalFormatting sqref="CA34">
    <cfRule type="expression" dxfId="2697" priority="3578">
      <formula>AND(CA34="",CB34&lt;&gt;"")</formula>
    </cfRule>
  </conditionalFormatting>
  <conditionalFormatting sqref="DU34">
    <cfRule type="expression" dxfId="2696" priority="3479">
      <formula>FM34&lt;&gt;""</formula>
    </cfRule>
    <cfRule type="expression" dxfId="2695" priority="3575">
      <formula>AND(DU34&lt;&gt;"",DT34="")</formula>
    </cfRule>
    <cfRule type="expression" dxfId="2694" priority="3576">
      <formula>AND(DT34&lt;&gt;"自立",DU34="")</formula>
    </cfRule>
    <cfRule type="expression" dxfId="2693" priority="3577">
      <formula>AND(DT34="自立",DU34&lt;&gt;"")</formula>
    </cfRule>
  </conditionalFormatting>
  <conditionalFormatting sqref="DW34">
    <cfRule type="expression" dxfId="2692" priority="3477">
      <formula>FM34&lt;&gt;""</formula>
    </cfRule>
    <cfRule type="expression" dxfId="2691" priority="3572">
      <formula>AND(DW34&lt;&gt;"",DV34="")</formula>
    </cfRule>
    <cfRule type="expression" dxfId="2690" priority="3573">
      <formula>AND(DV34="自立",DW34&lt;&gt;"")</formula>
    </cfRule>
    <cfRule type="expression" dxfId="2689" priority="3574">
      <formula>AND(DV34&lt;&gt;"自立",DW34="")</formula>
    </cfRule>
  </conditionalFormatting>
  <conditionalFormatting sqref="I34:J34">
    <cfRule type="expression" dxfId="2688" priority="3571">
      <formula>I34=""</formula>
    </cfRule>
  </conditionalFormatting>
  <conditionalFormatting sqref="P34">
    <cfRule type="expression" dxfId="2687" priority="3565">
      <formula>FM34&lt;&gt;""</formula>
    </cfRule>
    <cfRule type="expression" dxfId="2686" priority="3570">
      <formula>P34=""</formula>
    </cfRule>
  </conditionalFormatting>
  <conditionalFormatting sqref="FN34">
    <cfRule type="expression" dxfId="2685" priority="3448">
      <formula>AND(FN34="",AND(Q34:FJ34=""))</formula>
    </cfRule>
    <cfRule type="expression" dxfId="2684" priority="3449">
      <formula>AND(FN34&lt;&gt;"",OR(Q34:FJ34&lt;&gt;""))</formula>
    </cfRule>
  </conditionalFormatting>
  <conditionalFormatting sqref="FM34">
    <cfRule type="expression" dxfId="2683" priority="3450">
      <formula>AND(FM34="",AND(Q34:FJ34=""))</formula>
    </cfRule>
    <cfRule type="expression" dxfId="2682" priority="3452">
      <formula>AND(FM34&lt;&gt;"",OR(Q34:FJ34&lt;&gt;""))</formula>
    </cfRule>
  </conditionalFormatting>
  <conditionalFormatting sqref="FL34">
    <cfRule type="expression" dxfId="2681" priority="3451">
      <formula>FL34=""</formula>
    </cfRule>
  </conditionalFormatting>
  <conditionalFormatting sqref="C35">
    <cfRule type="expression" dxfId="2680" priority="3447">
      <formula>C35=""</formula>
    </cfRule>
  </conditionalFormatting>
  <conditionalFormatting sqref="D35">
    <cfRule type="expression" dxfId="2679" priority="3446">
      <formula>D35=""</formula>
    </cfRule>
  </conditionalFormatting>
  <conditionalFormatting sqref="E35">
    <cfRule type="expression" dxfId="2678" priority="3445">
      <formula>E35=""</formula>
    </cfRule>
  </conditionalFormatting>
  <conditionalFormatting sqref="G35">
    <cfRule type="expression" dxfId="2677" priority="3444">
      <formula>G35=""</formula>
    </cfRule>
  </conditionalFormatting>
  <conditionalFormatting sqref="K35">
    <cfRule type="expression" dxfId="2676" priority="3185">
      <formula>FM35&lt;&gt;""</formula>
    </cfRule>
    <cfRule type="expression" dxfId="2675" priority="3443">
      <formula>AND(K35="",L35="")</formula>
    </cfRule>
  </conditionalFormatting>
  <conditionalFormatting sqref="L35">
    <cfRule type="expression" dxfId="2674" priority="3184">
      <formula>FM35&lt;&gt;""</formula>
    </cfRule>
    <cfRule type="expression" dxfId="2673" priority="3442">
      <formula>AND(K35="",L35="")</formula>
    </cfRule>
  </conditionalFormatting>
  <conditionalFormatting sqref="O35">
    <cfRule type="expression" dxfId="2672" priority="3183">
      <formula>FM35&lt;&gt;""</formula>
    </cfRule>
    <cfRule type="expression" dxfId="2671" priority="3441">
      <formula>O35=""</formula>
    </cfRule>
  </conditionalFormatting>
  <conditionalFormatting sqref="Q35">
    <cfRule type="expression" dxfId="2670" priority="3181">
      <formula>FM35&lt;&gt;""</formula>
    </cfRule>
    <cfRule type="expression" dxfId="2669" priority="3439">
      <formula>AND(Q35&lt;&gt;"",OR(R35:AD35&lt;&gt;""))</formula>
    </cfRule>
    <cfRule type="expression" dxfId="2668" priority="3440">
      <formula>AND(Q35="",AND(R35:AD35=""))</formula>
    </cfRule>
  </conditionalFormatting>
  <conditionalFormatting sqref="R35">
    <cfRule type="expression" dxfId="2667" priority="3180">
      <formula>FM35&lt;&gt;""</formula>
    </cfRule>
    <cfRule type="expression" dxfId="2666" priority="3437">
      <formula>AND(Q35&lt;&gt;"",OR(R35:AD35&lt;&gt;""))</formula>
    </cfRule>
    <cfRule type="expression" dxfId="2665" priority="3438">
      <formula>AND(Q35="",AND(R35:AD35=""))</formula>
    </cfRule>
  </conditionalFormatting>
  <conditionalFormatting sqref="S35">
    <cfRule type="expression" dxfId="2664" priority="3179">
      <formula>FM35&lt;&gt;""</formula>
    </cfRule>
    <cfRule type="expression" dxfId="2663" priority="3435">
      <formula>AND(Q35&lt;&gt;"",OR(R35:AD35&lt;&gt;""))</formula>
    </cfRule>
    <cfRule type="expression" dxfId="2662" priority="3436">
      <formula>AND(Q35="",AND(R35:AD35=""))</formula>
    </cfRule>
  </conditionalFormatting>
  <conditionalFormatting sqref="T35">
    <cfRule type="expression" dxfId="2661" priority="3178">
      <formula>FM35&lt;&gt;""</formula>
    </cfRule>
    <cfRule type="expression" dxfId="2660" priority="3423">
      <formula>AND(Q35&lt;&gt;"",OR(R35:AD35&lt;&gt;""))</formula>
    </cfRule>
    <cfRule type="expression" dxfId="2659" priority="3434">
      <formula>AND(Q35="",AND(R35:AD35=""))</formula>
    </cfRule>
  </conditionalFormatting>
  <conditionalFormatting sqref="U35">
    <cfRule type="expression" dxfId="2658" priority="3177">
      <formula>FM35&lt;&gt;""</formula>
    </cfRule>
    <cfRule type="expression" dxfId="2657" priority="3422">
      <formula>AND(Q35&lt;&gt;"",OR(R35:AD35&lt;&gt;""))</formula>
    </cfRule>
    <cfRule type="expression" dxfId="2656" priority="3433">
      <formula>AND(Q35="",AND(R35:AD35=""))</formula>
    </cfRule>
  </conditionalFormatting>
  <conditionalFormatting sqref="V35">
    <cfRule type="expression" dxfId="2655" priority="3176">
      <formula>FM35&lt;&gt;""</formula>
    </cfRule>
    <cfRule type="expression" dxfId="2654" priority="3421">
      <formula>AND(Q35&lt;&gt;"",OR(R35:AD35&lt;&gt;""))</formula>
    </cfRule>
    <cfRule type="expression" dxfId="2653" priority="3432">
      <formula>AND(Q35="",AND(R35:AD35=""))</formula>
    </cfRule>
  </conditionalFormatting>
  <conditionalFormatting sqref="W35">
    <cfRule type="expression" dxfId="2652" priority="3175">
      <formula>FM35&lt;&gt;""</formula>
    </cfRule>
    <cfRule type="expression" dxfId="2651" priority="3420">
      <formula>AND(Q35&lt;&gt;"",OR(R35:AD35&lt;&gt;""))</formula>
    </cfRule>
    <cfRule type="expression" dxfId="2650" priority="3431">
      <formula>AND(Q35="",AND(R35:AD35=""))</formula>
    </cfRule>
  </conditionalFormatting>
  <conditionalFormatting sqref="X35">
    <cfRule type="expression" dxfId="2649" priority="3174">
      <formula>FM35&lt;&gt;""</formula>
    </cfRule>
    <cfRule type="expression" dxfId="2648" priority="3419">
      <formula>AND(Q35&lt;&gt;"",OR(R35:AD35&lt;&gt;""))</formula>
    </cfRule>
    <cfRule type="expression" dxfId="2647" priority="3430">
      <formula>AND(Q35="",AND(R35:AD35=""))</formula>
    </cfRule>
  </conditionalFormatting>
  <conditionalFormatting sqref="Y35">
    <cfRule type="expression" dxfId="2646" priority="3173">
      <formula>FM35&lt;&gt;""</formula>
    </cfRule>
    <cfRule type="expression" dxfId="2645" priority="3418">
      <formula>AND(Q35&lt;&gt;"",OR(R35:AD35&lt;&gt;""))</formula>
    </cfRule>
    <cfRule type="expression" dxfId="2644" priority="3429">
      <formula>AND(Q35="",AND(R35:AD35=""))</formula>
    </cfRule>
  </conditionalFormatting>
  <conditionalFormatting sqref="Z35">
    <cfRule type="expression" dxfId="2643" priority="3172">
      <formula>FM35&lt;&gt;""</formula>
    </cfRule>
    <cfRule type="expression" dxfId="2642" priority="3417">
      <formula>AND(Q35&lt;&gt;"",OR(R35:AD35&lt;&gt;""))</formula>
    </cfRule>
    <cfRule type="expression" dxfId="2641" priority="3428">
      <formula>AND(Q35="",AND(R35:AD35=""))</formula>
    </cfRule>
  </conditionalFormatting>
  <conditionalFormatting sqref="AA35">
    <cfRule type="expression" dxfId="2640" priority="3171">
      <formula>FM35&lt;&gt;""</formula>
    </cfRule>
    <cfRule type="expression" dxfId="2639" priority="3416">
      <formula>AND(Q35&lt;&gt;"",OR(R35:AD35&lt;&gt;""))</formula>
    </cfRule>
    <cfRule type="expression" dxfId="2638" priority="3427">
      <formula>AND(Q35="",AND(R35:AD35=""))</formula>
    </cfRule>
  </conditionalFormatting>
  <conditionalFormatting sqref="AB35">
    <cfRule type="expression" dxfId="2637" priority="3170">
      <formula>FM35&lt;&gt;""</formula>
    </cfRule>
    <cfRule type="expression" dxfId="2636" priority="3415">
      <formula>AND(Q35&lt;&gt;"",OR(R35:AD35&lt;&gt;""))</formula>
    </cfRule>
    <cfRule type="expression" dxfId="2635" priority="3426">
      <formula>AND(Q35="",AND(R35:AD35=""))</formula>
    </cfRule>
  </conditionalFormatting>
  <conditionalFormatting sqref="AC35">
    <cfRule type="expression" dxfId="2634" priority="3169">
      <formula>FM35&lt;&gt;""</formula>
    </cfRule>
    <cfRule type="expression" dxfId="2633" priority="3414">
      <formula>AND(Q35&lt;&gt;"",OR(R35:AD35&lt;&gt;""))</formula>
    </cfRule>
    <cfRule type="expression" dxfId="2632" priority="3425">
      <formula>AND(Q35="",AND(R35:AD35=""))</formula>
    </cfRule>
  </conditionalFormatting>
  <conditionalFormatting sqref="AD35">
    <cfRule type="expression" dxfId="2631" priority="3168">
      <formula>FM35&lt;&gt;""</formula>
    </cfRule>
    <cfRule type="expression" dxfId="2630" priority="3413">
      <formula>AND(Q35&lt;&gt;"",OR(R35:AD35&lt;&gt;""))</formula>
    </cfRule>
    <cfRule type="expression" dxfId="2629" priority="3424">
      <formula>AND(Q35="",AND(R35:AD35=""))</formula>
    </cfRule>
  </conditionalFormatting>
  <conditionalFormatting sqref="AE35">
    <cfRule type="expression" dxfId="2628" priority="3167">
      <formula>FM35&lt;&gt;""</formula>
    </cfRule>
    <cfRule type="expression" dxfId="2627" priority="3410">
      <formula>AND(AE35="無",OR(AF35:AI35&lt;&gt;""))</formula>
    </cfRule>
    <cfRule type="expression" dxfId="2626" priority="3411">
      <formula>AND(AE35="有",AND(AF35:AI35=""))</formula>
    </cfRule>
    <cfRule type="expression" dxfId="2625" priority="3412">
      <formula>AE35=""</formula>
    </cfRule>
  </conditionalFormatting>
  <conditionalFormatting sqref="AF35">
    <cfRule type="expression" dxfId="2624" priority="3405">
      <formula>AND(AE35="無",OR(AF35:AI35&lt;&gt;""))</formula>
    </cfRule>
    <cfRule type="expression" dxfId="2623" priority="3409">
      <formula>AND(AE35="有",AND(AF35:AI35=""))</formula>
    </cfRule>
  </conditionalFormatting>
  <conditionalFormatting sqref="AG35">
    <cfRule type="expression" dxfId="2622" priority="3404">
      <formula>AND(AE35="無",OR(AF35:AI35&lt;&gt;""))</formula>
    </cfRule>
    <cfRule type="expression" dxfId="2621" priority="3408">
      <formula>AND(AE35="有",AND(AF35:AI35=""))</formula>
    </cfRule>
  </conditionalFormatting>
  <conditionalFormatting sqref="AH35">
    <cfRule type="expression" dxfId="2620" priority="3403">
      <formula>AND(AE35="無",OR(AF35:AI35&lt;&gt;""))</formula>
    </cfRule>
    <cfRule type="expression" dxfId="2619" priority="3407">
      <formula>AND(AE35="有",AND(AF35:AI35=""))</formula>
    </cfRule>
  </conditionalFormatting>
  <conditionalFormatting sqref="AI35">
    <cfRule type="expression" dxfId="2618" priority="3402">
      <formula>AND(AE35="無",OR(AF35:AI35&lt;&gt;""))</formula>
    </cfRule>
    <cfRule type="expression" dxfId="2617" priority="3406">
      <formula>AND(AE35="有",AND(AF35:AI35=""))</formula>
    </cfRule>
  </conditionalFormatting>
  <conditionalFormatting sqref="AJ35">
    <cfRule type="expression" dxfId="2616" priority="3166">
      <formula>FM35&lt;&gt;""</formula>
    </cfRule>
    <cfRule type="expression" dxfId="2615" priority="3401">
      <formula>AJ35=""</formula>
    </cfRule>
  </conditionalFormatting>
  <conditionalFormatting sqref="AK35">
    <cfRule type="expression" dxfId="2614" priority="3165">
      <formula>FM35&lt;&gt;""</formula>
    </cfRule>
    <cfRule type="expression" dxfId="2613" priority="3400">
      <formula>AK35=""</formula>
    </cfRule>
  </conditionalFormatting>
  <conditionalFormatting sqref="AL35">
    <cfRule type="expression" dxfId="2612" priority="3164">
      <formula>FM35&lt;&gt;""</formula>
    </cfRule>
    <cfRule type="expression" dxfId="2611" priority="3399">
      <formula>AL35=""</formula>
    </cfRule>
  </conditionalFormatting>
  <conditionalFormatting sqref="AM35">
    <cfRule type="expression" dxfId="2610" priority="3163">
      <formula>FM35&lt;&gt;""</formula>
    </cfRule>
    <cfRule type="expression" dxfId="2609" priority="3398">
      <formula>AM35=""</formula>
    </cfRule>
  </conditionalFormatting>
  <conditionalFormatting sqref="AN35">
    <cfRule type="expression" dxfId="2608" priority="3162">
      <formula>FM35&lt;&gt;""</formula>
    </cfRule>
    <cfRule type="expression" dxfId="2607" priority="3393">
      <formula>AND(AN35="なし",AO35&lt;&gt;"")</formula>
    </cfRule>
    <cfRule type="expression" dxfId="2606" priority="3394">
      <formula>AND(AN35="あり",AO35="")</formula>
    </cfRule>
    <cfRule type="expression" dxfId="2605" priority="3397">
      <formula>AN35=""</formula>
    </cfRule>
  </conditionalFormatting>
  <conditionalFormatting sqref="AO35">
    <cfRule type="expression" dxfId="2604" priority="3395">
      <formula>AND(AN35="なし",AO35&lt;&gt;"")</formula>
    </cfRule>
    <cfRule type="expression" dxfId="2603" priority="3396">
      <formula>AND(AN35="あり",AO35="")</formula>
    </cfRule>
  </conditionalFormatting>
  <conditionalFormatting sqref="AP35">
    <cfRule type="expression" dxfId="2602" priority="3161">
      <formula>FM35&lt;&gt;""</formula>
    </cfRule>
    <cfRule type="expression" dxfId="2601" priority="3391">
      <formula>AND(AP35&lt;&gt;"",OR(AQ35:BD35&lt;&gt;""))</formula>
    </cfRule>
    <cfRule type="expression" dxfId="2600" priority="3392">
      <formula>AND(AP35="",AND(AQ35:BD35=""))</formula>
    </cfRule>
  </conditionalFormatting>
  <conditionalFormatting sqref="AQ35">
    <cfRule type="expression" dxfId="2599" priority="3160">
      <formula>FM35&lt;&gt;""</formula>
    </cfRule>
    <cfRule type="expression" dxfId="2598" priority="3389">
      <formula>AND(AP35&lt;&gt;"",OR(AQ35:BD35&lt;&gt;""))</formula>
    </cfRule>
    <cfRule type="expression" dxfId="2597" priority="3390">
      <formula>AND(AP35="",AND(AQ35:BD35=""))</formula>
    </cfRule>
  </conditionalFormatting>
  <conditionalFormatting sqref="AR35">
    <cfRule type="expression" dxfId="2596" priority="3159">
      <formula>FM35&lt;&gt;""</formula>
    </cfRule>
    <cfRule type="expression" dxfId="2595" priority="3387">
      <formula>AND(AP35&lt;&gt;"",OR(AQ35:BD35&lt;&gt;""))</formula>
    </cfRule>
    <cfRule type="expression" dxfId="2594" priority="3388">
      <formula>AND(AP35="",AND(AQ35:BD35=""))</formula>
    </cfRule>
  </conditionalFormatting>
  <conditionalFormatting sqref="AS35">
    <cfRule type="expression" dxfId="2593" priority="3158">
      <formula>FM35&lt;&gt;""</formula>
    </cfRule>
    <cfRule type="expression" dxfId="2592" priority="3385">
      <formula>AND(AP35&lt;&gt;"",OR(AQ35:BD35&lt;&gt;""))</formula>
    </cfRule>
    <cfRule type="expression" dxfId="2591" priority="3386">
      <formula>AND(AP35="",AND(AQ35:BD35=""))</formula>
    </cfRule>
  </conditionalFormatting>
  <conditionalFormatting sqref="AT35">
    <cfRule type="expression" dxfId="2590" priority="3157">
      <formula>FM35&lt;&gt;""</formula>
    </cfRule>
    <cfRule type="expression" dxfId="2589" priority="3383">
      <formula>AND(AP35&lt;&gt;"",OR(AQ35:BD35&lt;&gt;""))</formula>
    </cfRule>
    <cfRule type="expression" dxfId="2588" priority="3384">
      <formula>AND(AP35="",AND(AQ35:BD35=""))</formula>
    </cfRule>
  </conditionalFormatting>
  <conditionalFormatting sqref="AU35">
    <cfRule type="expression" dxfId="2587" priority="3156">
      <formula>FM35&lt;&gt;""</formula>
    </cfRule>
    <cfRule type="expression" dxfId="2586" priority="3381">
      <formula>AND(AP35&lt;&gt;"",OR(AQ35:BD35&lt;&gt;""))</formula>
    </cfRule>
    <cfRule type="expression" dxfId="2585" priority="3382">
      <formula>AND(AP35="",AND(AQ35:BD35=""))</formula>
    </cfRule>
  </conditionalFormatting>
  <conditionalFormatting sqref="AV35">
    <cfRule type="expression" dxfId="2584" priority="3155">
      <formula>FM35&lt;&gt;""</formula>
    </cfRule>
    <cfRule type="expression" dxfId="2583" priority="3379">
      <formula>AND(AP35&lt;&gt;"",OR(AQ35:BD35&lt;&gt;""))</formula>
    </cfRule>
    <cfRule type="expression" dxfId="2582" priority="3380">
      <formula>AND(AP35="",AND(AQ35:BD35=""))</formula>
    </cfRule>
  </conditionalFormatting>
  <conditionalFormatting sqref="AW35">
    <cfRule type="expression" dxfId="2581" priority="3154">
      <formula>FM35&lt;&gt;""</formula>
    </cfRule>
    <cfRule type="expression" dxfId="2580" priority="3377">
      <formula>AND(AP35&lt;&gt;"",OR(AQ35:BD35&lt;&gt;""))</formula>
    </cfRule>
    <cfRule type="expression" dxfId="2579" priority="3378">
      <formula>AND(AP35="",AND(AQ35:BD35=""))</formula>
    </cfRule>
  </conditionalFormatting>
  <conditionalFormatting sqref="AX35">
    <cfRule type="expression" dxfId="2578" priority="3153">
      <formula>FM35&lt;&gt;""</formula>
    </cfRule>
    <cfRule type="expression" dxfId="2577" priority="3375">
      <formula>AND(AP35&lt;&gt;"",OR(AQ35:BD35&lt;&gt;""))</formula>
    </cfRule>
    <cfRule type="expression" dxfId="2576" priority="3376">
      <formula>AND(AP35="",AND(AQ35:BD35=""))</formula>
    </cfRule>
  </conditionalFormatting>
  <conditionalFormatting sqref="AY35">
    <cfRule type="expression" dxfId="2575" priority="3152">
      <formula>FM35&lt;&gt;""</formula>
    </cfRule>
    <cfRule type="expression" dxfId="2574" priority="3373">
      <formula>AND(AP35&lt;&gt;"",OR(AQ35:BD35&lt;&gt;""))</formula>
    </cfRule>
    <cfRule type="expression" dxfId="2573" priority="3374">
      <formula>AND(AP35="",AND(AQ35:BD35=""))</formula>
    </cfRule>
  </conditionalFormatting>
  <conditionalFormatting sqref="AZ35">
    <cfRule type="expression" dxfId="2572" priority="3151">
      <formula>FM35&lt;&gt;""</formula>
    </cfRule>
    <cfRule type="expression" dxfId="2571" priority="3371">
      <formula>AND(AP35&lt;&gt;"",OR(AQ35:BD35&lt;&gt;""))</formula>
    </cfRule>
    <cfRule type="expression" dxfId="2570" priority="3372">
      <formula>AND(AP35="",AND(AQ35:BD35=""))</formula>
    </cfRule>
  </conditionalFormatting>
  <conditionalFormatting sqref="BA35">
    <cfRule type="expression" dxfId="2569" priority="3150">
      <formula>FM35&lt;&gt;""</formula>
    </cfRule>
    <cfRule type="expression" dxfId="2568" priority="3369">
      <formula>AND(AP35&lt;&gt;"",OR(AQ35:BD35&lt;&gt;""))</formula>
    </cfRule>
    <cfRule type="expression" dxfId="2567" priority="3370">
      <formula>AND(AP35="",AND(AQ35:BD35=""))</formula>
    </cfRule>
  </conditionalFormatting>
  <conditionalFormatting sqref="BB35">
    <cfRule type="expression" dxfId="2566" priority="3149">
      <formula>FM35&lt;&gt;""</formula>
    </cfRule>
    <cfRule type="expression" dxfId="2565" priority="3367">
      <formula>AND(AP35&lt;&gt;"",OR(AQ35:BD35&lt;&gt;""))</formula>
    </cfRule>
    <cfRule type="expression" dxfId="2564" priority="3368">
      <formula>AND(AP35="",AND(AQ35:BD35=""))</formula>
    </cfRule>
  </conditionalFormatting>
  <conditionalFormatting sqref="BC35">
    <cfRule type="expression" dxfId="2563" priority="3148">
      <formula>FM35&lt;&gt;""</formula>
    </cfRule>
    <cfRule type="expression" dxfId="2562" priority="3365">
      <formula>AND(AP35&lt;&gt;"",OR(AQ35:BD35&lt;&gt;""))</formula>
    </cfRule>
    <cfRule type="expression" dxfId="2561" priority="3366">
      <formula>AND(AP35="",AND(AQ35:BD35=""))</formula>
    </cfRule>
  </conditionalFormatting>
  <conditionalFormatting sqref="BD35">
    <cfRule type="expression" dxfId="2560" priority="3147">
      <formula>FM35&lt;&gt;""</formula>
    </cfRule>
    <cfRule type="expression" dxfId="2559" priority="3363">
      <formula>AND(AP35&lt;&gt;"",OR(AQ35:BD35&lt;&gt;""))</formula>
    </cfRule>
    <cfRule type="expression" dxfId="2558" priority="3364">
      <formula>AND(AP35="",AND(AQ35:BD35=""))</formula>
    </cfRule>
  </conditionalFormatting>
  <conditionalFormatting sqref="BG35">
    <cfRule type="expression" dxfId="2557" priority="3204">
      <formula>AND(BE35="独居",BG35&gt;=1)</formula>
    </cfRule>
    <cfRule type="expression" dxfId="2556" priority="3361">
      <formula>AND(BE35="同居",AND(BN35="",BG35&lt;&gt;COUNTA(BI35:BM35)))</formula>
    </cfRule>
    <cfRule type="expression" dxfId="2555" priority="3362">
      <formula>AND(BE35="同居",OR(BG35="",BG35=0))</formula>
    </cfRule>
  </conditionalFormatting>
  <conditionalFormatting sqref="BH35">
    <cfRule type="expression" dxfId="2554" priority="3359">
      <formula>AND(BE35="独居",BH35&gt;=1)</formula>
    </cfRule>
    <cfRule type="expression" dxfId="2553" priority="3360">
      <formula>AND(BE35="同居",OR(BH35="",BH35&gt;BG35))</formula>
    </cfRule>
  </conditionalFormatting>
  <conditionalFormatting sqref="BI35">
    <cfRule type="expression" dxfId="2552" priority="3352">
      <formula>AND(BE35="独居",OR(BI35:BN35&lt;&gt;""))</formula>
    </cfRule>
    <cfRule type="expression" dxfId="2551" priority="3358">
      <formula>AND(BE35="同居",AND(BN35="",BG35&lt;&gt;COUNTA(BI35:BM35)))</formula>
    </cfRule>
  </conditionalFormatting>
  <conditionalFormatting sqref="BJ35">
    <cfRule type="expression" dxfId="2550" priority="3351">
      <formula>AND(BE35="独居",OR(BI35:BN35&lt;&gt;""))</formula>
    </cfRule>
    <cfRule type="expression" dxfId="2549" priority="3357">
      <formula>AND(BE35="同居",AND(BN35="",BG35&lt;&gt;COUNTA(BI35:BM35)))</formula>
    </cfRule>
  </conditionalFormatting>
  <conditionalFormatting sqref="BK35">
    <cfRule type="expression" dxfId="2548" priority="3350">
      <formula>AND(BE35="独居",OR(BI35:BN35&lt;&gt;""))</formula>
    </cfRule>
    <cfRule type="expression" dxfId="2547" priority="3356">
      <formula>AND(BE35="同居",AND(BN35="",BG35&lt;&gt;COUNTA(BI35:BM35)))</formula>
    </cfRule>
  </conditionalFormatting>
  <conditionalFormatting sqref="BL35">
    <cfRule type="expression" dxfId="2546" priority="3349">
      <formula>AND(BE35="独居",OR(BI35:BN35&lt;&gt;""))</formula>
    </cfRule>
    <cfRule type="expression" dxfId="2545" priority="3355">
      <formula>AND(BE35="同居",AND(BN35="",BG35&lt;&gt;COUNTA(BI35:BM35)))</formula>
    </cfRule>
  </conditionalFormatting>
  <conditionalFormatting sqref="BM35">
    <cfRule type="expression" dxfId="2544" priority="3348">
      <formula>AND(BE35="独居",OR(BI35:BN35&lt;&gt;""))</formula>
    </cfRule>
    <cfRule type="expression" dxfId="2543" priority="3354">
      <formula>AND(BE35="同居",AND(BN35="",BG35&lt;&gt;COUNTA(BI35:BM35)))</formula>
    </cfRule>
  </conditionalFormatting>
  <conditionalFormatting sqref="BN35">
    <cfRule type="expression" dxfId="2542" priority="3347">
      <formula>AND(BE35="独居",OR(BI35:BN35&lt;&gt;""))</formula>
    </cfRule>
    <cfRule type="expression" dxfId="2541" priority="3353">
      <formula>AND(BE35="同居",AND(BN35="",BG35&lt;&gt;COUNTA(BI35:BM35)))</formula>
    </cfRule>
  </conditionalFormatting>
  <conditionalFormatting sqref="CG35">
    <cfRule type="expression" dxfId="2540" priority="3134">
      <formula>FM35&lt;&gt;""</formula>
    </cfRule>
    <cfRule type="expression" dxfId="2539" priority="3346">
      <formula>CG35=""</formula>
    </cfRule>
  </conditionalFormatting>
  <conditionalFormatting sqref="CH35">
    <cfRule type="expression" dxfId="2538" priority="3133">
      <formula>FM35&lt;&gt;""</formula>
    </cfRule>
    <cfRule type="expression" dxfId="2537" priority="3345">
      <formula>CH35=""</formula>
    </cfRule>
  </conditionalFormatting>
  <conditionalFormatting sqref="CI35">
    <cfRule type="expression" dxfId="2536" priority="3132">
      <formula>FM35&lt;&gt;""</formula>
    </cfRule>
    <cfRule type="expression" dxfId="2535" priority="3344">
      <formula>CI35=""</formula>
    </cfRule>
  </conditionalFormatting>
  <conditionalFormatting sqref="CJ35">
    <cfRule type="expression" dxfId="2534" priority="3131">
      <formula>FM35&lt;&gt;""</formula>
    </cfRule>
    <cfRule type="expression" dxfId="2533" priority="3343">
      <formula>CJ35=""</formula>
    </cfRule>
  </conditionalFormatting>
  <conditionalFormatting sqref="CK35">
    <cfRule type="expression" dxfId="2532" priority="3130">
      <formula>FM35&lt;&gt;""</formula>
    </cfRule>
    <cfRule type="expression" dxfId="2531" priority="3342">
      <formula>CK35=""</formula>
    </cfRule>
  </conditionalFormatting>
  <conditionalFormatting sqref="CL35">
    <cfRule type="expression" dxfId="2530" priority="3129">
      <formula>FM35&lt;&gt;""</formula>
    </cfRule>
    <cfRule type="expression" dxfId="2529" priority="3341">
      <formula>CL35=""</formula>
    </cfRule>
  </conditionalFormatting>
  <conditionalFormatting sqref="CM35">
    <cfRule type="expression" dxfId="2528" priority="3128">
      <formula>FM35&lt;&gt;""</formula>
    </cfRule>
    <cfRule type="expression" dxfId="2527" priority="3340">
      <formula>CM35=""</formula>
    </cfRule>
  </conditionalFormatting>
  <conditionalFormatting sqref="CN35">
    <cfRule type="expression" dxfId="2526" priority="3127">
      <formula>FM35&lt;&gt;""</formula>
    </cfRule>
    <cfRule type="expression" dxfId="2525" priority="3339">
      <formula>CN35=""</formula>
    </cfRule>
  </conditionalFormatting>
  <conditionalFormatting sqref="CO35">
    <cfRule type="expression" dxfId="2524" priority="3203">
      <formula>AND(CN35=0,CO35&lt;&gt;"")</formula>
    </cfRule>
    <cfRule type="expression" dxfId="2523" priority="3338">
      <formula>AND(CN35&gt;0,CO35="")</formula>
    </cfRule>
  </conditionalFormatting>
  <conditionalFormatting sqref="CP35">
    <cfRule type="expression" dxfId="2522" priority="3126">
      <formula>FM35&lt;&gt;""</formula>
    </cfRule>
    <cfRule type="expression" dxfId="2521" priority="3336">
      <formula>AND(CP35&lt;&gt;"",OR(CQ35:CT35&lt;&gt;""))</formula>
    </cfRule>
    <cfRule type="expression" dxfId="2520" priority="3337">
      <formula>AND(CP35="",AND(CQ35:CT35=""))</formula>
    </cfRule>
  </conditionalFormatting>
  <conditionalFormatting sqref="CQ35">
    <cfRule type="expression" dxfId="2519" priority="3125">
      <formula>FM35&lt;&gt;""</formula>
    </cfRule>
    <cfRule type="expression" dxfId="2518" priority="3334">
      <formula>AND(CP35&lt;&gt;"",OR(CQ35:CT35&lt;&gt;""))</formula>
    </cfRule>
    <cfRule type="expression" dxfId="2517" priority="3335">
      <formula>AND(CP35="",AND(CQ35:CT35=""))</formula>
    </cfRule>
  </conditionalFormatting>
  <conditionalFormatting sqref="CR35">
    <cfRule type="expression" dxfId="2516" priority="3124">
      <formula>FM35&lt;&gt;""</formula>
    </cfRule>
    <cfRule type="expression" dxfId="2515" priority="3332">
      <formula>AND(CP35&lt;&gt;"",OR(CQ35:CT35&lt;&gt;""))</formula>
    </cfRule>
    <cfRule type="expression" dxfId="2514" priority="3333">
      <formula>AND(CP35="",AND(CQ35:CT35=""))</formula>
    </cfRule>
  </conditionalFormatting>
  <conditionalFormatting sqref="CS35">
    <cfRule type="expression" dxfId="2513" priority="3123">
      <formula>FM35&lt;&gt;""</formula>
    </cfRule>
    <cfRule type="expression" dxfId="2512" priority="3330">
      <formula>AND(CP35&lt;&gt;"",OR(CQ35:CT35&lt;&gt;""))</formula>
    </cfRule>
    <cfRule type="expression" dxfId="2511" priority="3331">
      <formula>AND(CP35="",AND(CQ35:CT35=""))</formula>
    </cfRule>
  </conditionalFormatting>
  <conditionalFormatting sqref="CT35">
    <cfRule type="expression" dxfId="2510" priority="3122">
      <formula>FM35&lt;&gt;""</formula>
    </cfRule>
    <cfRule type="expression" dxfId="2509" priority="3328">
      <formula>AND(CP35&lt;&gt;"",OR(CQ35:CT35&lt;&gt;""))</formula>
    </cfRule>
    <cfRule type="expression" dxfId="2508" priority="3329">
      <formula>AND(CP35="",AND(CQ35:CT35=""))</formula>
    </cfRule>
  </conditionalFormatting>
  <conditionalFormatting sqref="CU35">
    <cfRule type="expression" dxfId="2507" priority="3121">
      <formula>FM35&lt;&gt;""</formula>
    </cfRule>
    <cfRule type="expression" dxfId="2506" priority="3327">
      <formula>CU35=""</formula>
    </cfRule>
  </conditionalFormatting>
  <conditionalFormatting sqref="CV35">
    <cfRule type="expression" dxfId="2505" priority="3120">
      <formula>FM35&lt;&gt;""</formula>
    </cfRule>
    <cfRule type="expression" dxfId="2504" priority="3326">
      <formula>CV35=""</formula>
    </cfRule>
  </conditionalFormatting>
  <conditionalFormatting sqref="CW35">
    <cfRule type="expression" dxfId="2503" priority="3119">
      <formula>FM35&lt;&gt;""</formula>
    </cfRule>
    <cfRule type="expression" dxfId="2502" priority="3324">
      <formula>AND(CW35&lt;&gt;"",OR(CX35:DI35&lt;&gt;""))</formula>
    </cfRule>
    <cfRule type="expression" dxfId="2501" priority="3325">
      <formula>AND(CW35="",AND(CX35:DI35=""))</formula>
    </cfRule>
  </conditionalFormatting>
  <conditionalFormatting sqref="CX35">
    <cfRule type="expression" dxfId="2500" priority="3118">
      <formula>FM35&lt;&gt;""</formula>
    </cfRule>
    <cfRule type="expression" dxfId="2499" priority="3298">
      <formula>AND(CY35&lt;&gt;"",CX35="")</formula>
    </cfRule>
    <cfRule type="expression" dxfId="2498" priority="3322">
      <formula>AND(CW35&lt;&gt;"",OR(CX35:DI35&lt;&gt;""))</formula>
    </cfRule>
    <cfRule type="expression" dxfId="2497" priority="3323">
      <formula>AND(CW35="",AND(CX35:DI35=""))</formula>
    </cfRule>
  </conditionalFormatting>
  <conditionalFormatting sqref="CY35">
    <cfRule type="expression" dxfId="2496" priority="3117">
      <formula>FM35&lt;&gt;""</formula>
    </cfRule>
    <cfRule type="expression" dxfId="2495" priority="3299">
      <formula>AND(CX35&lt;&gt;"",CY35="")</formula>
    </cfRule>
    <cfRule type="expression" dxfId="2494" priority="3320">
      <formula>AND(CW35&lt;&gt;"",OR(CX35:DI35&lt;&gt;""))</formula>
    </cfRule>
    <cfRule type="expression" dxfId="2493" priority="3321">
      <formula>AND(CW35="",AND(CX35:DI35=""))</formula>
    </cfRule>
  </conditionalFormatting>
  <conditionalFormatting sqref="CZ35">
    <cfRule type="expression" dxfId="2492" priority="3116">
      <formula>FM35&lt;&gt;""</formula>
    </cfRule>
    <cfRule type="expression" dxfId="2491" priority="3318">
      <formula>AND(CW35&lt;&gt;"",OR(CX35:DI35&lt;&gt;""))</formula>
    </cfRule>
    <cfRule type="expression" dxfId="2490" priority="3319">
      <formula>AND(CW35="",AND(CX35:DI35=""))</formula>
    </cfRule>
  </conditionalFormatting>
  <conditionalFormatting sqref="DA35">
    <cfRule type="expression" dxfId="2489" priority="3115">
      <formula>FM35&lt;&gt;""</formula>
    </cfRule>
    <cfRule type="expression" dxfId="2488" priority="3296">
      <formula>AND(DB35&lt;&gt;"",DA35="")</formula>
    </cfRule>
    <cfRule type="expression" dxfId="2487" priority="3316">
      <formula>AND(CW35&lt;&gt;"",OR(CX35:DI35&lt;&gt;""))</formula>
    </cfRule>
    <cfRule type="expression" dxfId="2486" priority="3317">
      <formula>AND(CW35="",AND(CX35:DI35=""))</formula>
    </cfRule>
  </conditionalFormatting>
  <conditionalFormatting sqref="DB35">
    <cfRule type="expression" dxfId="2485" priority="3114">
      <formula>FM35&lt;&gt;""</formula>
    </cfRule>
    <cfRule type="expression" dxfId="2484" priority="3297">
      <formula>AND(DA35&lt;&gt;"",DB35="")</formula>
    </cfRule>
    <cfRule type="expression" dxfId="2483" priority="3314">
      <formula>AND(CW35&lt;&gt;"",OR(CX35:DI35&lt;&gt;""))</formula>
    </cfRule>
    <cfRule type="expression" dxfId="2482" priority="3315">
      <formula>AND(CW35="",AND(CX35:DI35=""))</formula>
    </cfRule>
  </conditionalFormatting>
  <conditionalFormatting sqref="DC35">
    <cfRule type="expression" dxfId="2481" priority="3113">
      <formula>FM35&lt;&gt;""</formula>
    </cfRule>
    <cfRule type="expression" dxfId="2480" priority="3312">
      <formula>AND(CW35&lt;&gt;"",OR(CX35:DI35&lt;&gt;""))</formula>
    </cfRule>
    <cfRule type="expression" dxfId="2479" priority="3313">
      <formula>AND(CW35="",AND(CX35:DI35=""))</formula>
    </cfRule>
  </conditionalFormatting>
  <conditionalFormatting sqref="DD35">
    <cfRule type="expression" dxfId="2478" priority="3112">
      <formula>FM35&lt;&gt;""</formula>
    </cfRule>
    <cfRule type="expression" dxfId="2477" priority="3310">
      <formula>AND(CW35&lt;&gt;"",OR(CX35:DI35&lt;&gt;""))</formula>
    </cfRule>
    <cfRule type="expression" dxfId="2476" priority="3311">
      <formula>AND(CW35="",AND(CX35:DI35=""))</formula>
    </cfRule>
  </conditionalFormatting>
  <conditionalFormatting sqref="DE35">
    <cfRule type="expression" dxfId="2475" priority="3111">
      <formula>FM35&lt;&gt;""</formula>
    </cfRule>
    <cfRule type="expression" dxfId="2474" priority="3308">
      <formula>AND(CW35&lt;&gt;"",OR(CX35:DI35&lt;&gt;""))</formula>
    </cfRule>
    <cfRule type="expression" dxfId="2473" priority="3309">
      <formula>AND(CW35="",AND(CX35:DI35=""))</formula>
    </cfRule>
  </conditionalFormatting>
  <conditionalFormatting sqref="DF35">
    <cfRule type="expression" dxfId="2472" priority="3110">
      <formula>FM35&lt;&gt;""</formula>
    </cfRule>
    <cfRule type="expression" dxfId="2471" priority="3292">
      <formula>AND(DG35&lt;&gt;"",DF35="")</formula>
    </cfRule>
    <cfRule type="expression" dxfId="2470" priority="3306">
      <formula>AND(CW35&lt;&gt;"",OR(CX35:DI35&lt;&gt;""))</formula>
    </cfRule>
    <cfRule type="expression" dxfId="2469" priority="3307">
      <formula>AND(CW35="",AND(CX35:DI35=""))</formula>
    </cfRule>
  </conditionalFormatting>
  <conditionalFormatting sqref="DG35">
    <cfRule type="expression" dxfId="2468" priority="3109">
      <formula>FM35&lt;&gt;""</formula>
    </cfRule>
    <cfRule type="expression" dxfId="2467" priority="3293">
      <formula>AND(DF35&lt;&gt;"",DG35="")</formula>
    </cfRule>
    <cfRule type="expression" dxfId="2466" priority="3304">
      <formula>AND(CW35&lt;&gt;"",OR(CX35:DI35&lt;&gt;""))</formula>
    </cfRule>
    <cfRule type="expression" dxfId="2465" priority="3305">
      <formula>AND(CW35="",AND(CX35:DI35=""))</formula>
    </cfRule>
  </conditionalFormatting>
  <conditionalFormatting sqref="DH35">
    <cfRule type="expression" dxfId="2464" priority="3108">
      <formula>FM35&lt;&gt;""</formula>
    </cfRule>
    <cfRule type="expression" dxfId="2463" priority="3302">
      <formula>AND(CW35&lt;&gt;"",OR(CX35:DI35&lt;&gt;""))</formula>
    </cfRule>
    <cfRule type="expression" dxfId="2462" priority="3303">
      <formula>AND(CW35="",AND(CX35:DI35=""))</formula>
    </cfRule>
  </conditionalFormatting>
  <conditionalFormatting sqref="DI35">
    <cfRule type="expression" dxfId="2461" priority="3107">
      <formula>FM35&lt;&gt;""</formula>
    </cfRule>
    <cfRule type="expression" dxfId="2460" priority="3300">
      <formula>AND(CW35&lt;&gt;"",OR(CX35:DI35&lt;&gt;""))</formula>
    </cfRule>
    <cfRule type="expression" dxfId="2459" priority="3301">
      <formula>AND(CW35="",AND(CX35:DI35=""))</formula>
    </cfRule>
  </conditionalFormatting>
  <conditionalFormatting sqref="DJ35">
    <cfRule type="expression" dxfId="2458" priority="3106">
      <formula>FM35&lt;&gt;""</formula>
    </cfRule>
    <cfRule type="expression" dxfId="2457" priority="3295">
      <formula>DJ35=""</formula>
    </cfRule>
  </conditionalFormatting>
  <conditionalFormatting sqref="DK35">
    <cfRule type="expression" dxfId="2456" priority="3105">
      <formula>FM35&lt;&gt;""</formula>
    </cfRule>
    <cfRule type="expression" dxfId="2455" priority="3294">
      <formula>AND(DJ35&lt;&gt;"自立",DK35="")</formula>
    </cfRule>
  </conditionalFormatting>
  <conditionalFormatting sqref="DL35">
    <cfRule type="expression" dxfId="2454" priority="3104">
      <formula>FM35&lt;&gt;""</formula>
    </cfRule>
    <cfRule type="expression" dxfId="2453" priority="3291">
      <formula>DL35=""</formula>
    </cfRule>
  </conditionalFormatting>
  <conditionalFormatting sqref="DM35">
    <cfRule type="expression" dxfId="2452" priority="3289">
      <formula>AND(DL35&lt;&gt;"アレルギー食",DM35&lt;&gt;"")</formula>
    </cfRule>
    <cfRule type="expression" dxfId="2451" priority="3290">
      <formula>AND(DL35="アレルギー食",DM35="")</formula>
    </cfRule>
  </conditionalFormatting>
  <conditionalFormatting sqref="DN35">
    <cfRule type="expression" dxfId="2450" priority="3103">
      <formula>FM35&lt;&gt;""</formula>
    </cfRule>
    <cfRule type="expression" dxfId="2449" priority="3288">
      <formula>DN35=""</formula>
    </cfRule>
  </conditionalFormatting>
  <conditionalFormatting sqref="DO35">
    <cfRule type="expression" dxfId="2448" priority="3102">
      <formula>FM35&lt;&gt;""</formula>
    </cfRule>
    <cfRule type="expression" dxfId="2447" priority="3282">
      <formula>AND(DO35&lt;&gt;"",DN35="")</formula>
    </cfRule>
    <cfRule type="expression" dxfId="2446" priority="3286">
      <formula>AND(DN35&lt;&gt;"自立",DO35="")</formula>
    </cfRule>
    <cfRule type="expression" dxfId="2445" priority="3287">
      <formula>AND(DN35="自立",DO35&lt;&gt;"")</formula>
    </cfRule>
  </conditionalFormatting>
  <conditionalFormatting sqref="DP35">
    <cfRule type="expression" dxfId="2444" priority="3101">
      <formula>FM35&lt;&gt;""</formula>
    </cfRule>
    <cfRule type="expression" dxfId="2443" priority="3285">
      <formula>DP35=""</formula>
    </cfRule>
  </conditionalFormatting>
  <conditionalFormatting sqref="DQ35">
    <cfRule type="expression" dxfId="2442" priority="3100">
      <formula>FM35&lt;&gt;""</formula>
    </cfRule>
    <cfRule type="expression" dxfId="2441" priority="3281">
      <formula>AND(DQ35&lt;&gt;"",DP35="")</formula>
    </cfRule>
    <cfRule type="expression" dxfId="2440" priority="3283">
      <formula>AND(DP35&lt;&gt;"自立",DQ35="")</formula>
    </cfRule>
    <cfRule type="expression" dxfId="2439" priority="3284">
      <formula>AND(DP35="自立",DQ35&lt;&gt;"")</formula>
    </cfRule>
  </conditionalFormatting>
  <conditionalFormatting sqref="DR35">
    <cfRule type="expression" dxfId="2438" priority="3099">
      <formula>FM35&lt;&gt;""</formula>
    </cfRule>
    <cfRule type="expression" dxfId="2437" priority="3280">
      <formula>DR35=""</formula>
    </cfRule>
  </conditionalFormatting>
  <conditionalFormatting sqref="DS35">
    <cfRule type="expression" dxfId="2436" priority="3098">
      <formula>FM35&lt;&gt;""</formula>
    </cfRule>
    <cfRule type="expression" dxfId="2435" priority="3277">
      <formula>AND(DS35&lt;&gt;"",DR35="")</formula>
    </cfRule>
    <cfRule type="expression" dxfId="2434" priority="3278">
      <formula>AND(DR35&lt;&gt;"自立",DS35="")</formula>
    </cfRule>
    <cfRule type="expression" dxfId="2433" priority="3279">
      <formula>AND(DR35="自立",DS35&lt;&gt;"")</formula>
    </cfRule>
  </conditionalFormatting>
  <conditionalFormatting sqref="DT35">
    <cfRule type="expression" dxfId="2432" priority="3097">
      <formula>FM35&lt;&gt;""</formula>
    </cfRule>
    <cfRule type="expression" dxfId="2431" priority="3276">
      <formula>DT35=""</formula>
    </cfRule>
  </conditionalFormatting>
  <conditionalFormatting sqref="DV35">
    <cfRule type="expression" dxfId="2430" priority="3095">
      <formula>FM35&lt;&gt;""</formula>
    </cfRule>
    <cfRule type="expression" dxfId="2429" priority="3275">
      <formula>DV35=""</formula>
    </cfRule>
  </conditionalFormatting>
  <conditionalFormatting sqref="EA35">
    <cfRule type="expression" dxfId="2428" priority="3093">
      <formula>FM35&lt;&gt;""</formula>
    </cfRule>
    <cfRule type="expression" dxfId="2427" priority="3225">
      <formula>AND(EB35&lt;&gt;"",EA35&lt;&gt;"その他")</formula>
    </cfRule>
    <cfRule type="expression" dxfId="2426" priority="3274">
      <formula>EA35=""</formula>
    </cfRule>
  </conditionalFormatting>
  <conditionalFormatting sqref="EB35">
    <cfRule type="expression" dxfId="2425" priority="3272">
      <formula>AND(EA35&lt;&gt;"その他",EB35&lt;&gt;"")</formula>
    </cfRule>
    <cfRule type="expression" dxfId="2424" priority="3273">
      <formula>AND(EA35="その他",EB35="")</formula>
    </cfRule>
  </conditionalFormatting>
  <conditionalFormatting sqref="EC35">
    <cfRule type="expression" dxfId="2423" priority="3092">
      <formula>FM35&lt;&gt;""</formula>
    </cfRule>
    <cfRule type="expression" dxfId="2422" priority="3271">
      <formula>AND(EC35:EI35="")</formula>
    </cfRule>
  </conditionalFormatting>
  <conditionalFormatting sqref="ED35">
    <cfRule type="expression" dxfId="2421" priority="3091">
      <formula>FM35&lt;&gt;""</formula>
    </cfRule>
    <cfRule type="expression" dxfId="2420" priority="3270">
      <formula>AND(EC35:EI35="")</formula>
    </cfRule>
  </conditionalFormatting>
  <conditionalFormatting sqref="EE35">
    <cfRule type="expression" dxfId="2419" priority="3090">
      <formula>FM35&lt;&gt;""</formula>
    </cfRule>
    <cfRule type="expression" dxfId="2418" priority="3269">
      <formula>AND(EC35:EI35="")</formula>
    </cfRule>
  </conditionalFormatting>
  <conditionalFormatting sqref="EF35">
    <cfRule type="expression" dxfId="2417" priority="3089">
      <formula>FM35&lt;&gt;""</formula>
    </cfRule>
    <cfRule type="expression" dxfId="2416" priority="3268">
      <formula>AND(EC35:EI35="")</formula>
    </cfRule>
  </conditionalFormatting>
  <conditionalFormatting sqref="EG35">
    <cfRule type="expression" dxfId="2415" priority="3088">
      <formula>FM35&lt;&gt;""</formula>
    </cfRule>
    <cfRule type="expression" dxfId="2414" priority="3267">
      <formula>AND(EC35:EI35="")</formula>
    </cfRule>
  </conditionalFormatting>
  <conditionalFormatting sqref="EH35">
    <cfRule type="expression" dxfId="2413" priority="3087">
      <formula>FM35&lt;&gt;""</formula>
    </cfRule>
    <cfRule type="expression" dxfId="2412" priority="3266">
      <formula>AND(EC35:EI35="")</formula>
    </cfRule>
  </conditionalFormatting>
  <conditionalFormatting sqref="EI35">
    <cfRule type="expression" dxfId="2411" priority="3086">
      <formula>FM35&lt;&gt;""</formula>
    </cfRule>
    <cfRule type="expression" dxfId="2410" priority="3265">
      <formula>AND(EC35:EI35="")</formula>
    </cfRule>
  </conditionalFormatting>
  <conditionalFormatting sqref="EL35">
    <cfRule type="expression" dxfId="2409" priority="3085">
      <formula>FM35&lt;&gt;""</formula>
    </cfRule>
    <cfRule type="expression" dxfId="2408" priority="3263">
      <formula>AND(EK35&lt;&gt;"",EL35&lt;&gt;"")</formula>
    </cfRule>
    <cfRule type="expression" dxfId="2407" priority="3264">
      <formula>AND(EK35="",EL35="")</formula>
    </cfRule>
  </conditionalFormatting>
  <conditionalFormatting sqref="EM35">
    <cfRule type="expression" dxfId="2406" priority="3084">
      <formula>FM35&lt;&gt;""</formula>
    </cfRule>
    <cfRule type="expression" dxfId="2405" priority="3261">
      <formula>AND(EK35&lt;&gt;"",EM35&lt;&gt;"")</formula>
    </cfRule>
    <cfRule type="expression" dxfId="2404" priority="3262">
      <formula>AND(EK35="",EM35="")</formula>
    </cfRule>
  </conditionalFormatting>
  <conditionalFormatting sqref="EN35">
    <cfRule type="expression" dxfId="2403" priority="3083">
      <formula>FM35&lt;&gt;""</formula>
    </cfRule>
    <cfRule type="expression" dxfId="2402" priority="3259">
      <formula>AND(EK35&lt;&gt;"",EN35&lt;&gt;"")</formula>
    </cfRule>
    <cfRule type="expression" dxfId="2401" priority="3260">
      <formula>AND(EK35="",EN35="")</formula>
    </cfRule>
  </conditionalFormatting>
  <conditionalFormatting sqref="EP35">
    <cfRule type="expression" dxfId="2400" priority="3253">
      <formula>AND(EK35&lt;&gt;"",EP35&lt;&gt;"")</formula>
    </cfRule>
    <cfRule type="expression" dxfId="2399" priority="3257">
      <formula>AND(EP35&lt;&gt;"",EO35="")</formula>
    </cfRule>
    <cfRule type="expression" dxfId="2398" priority="3258">
      <formula>AND(EO35&lt;&gt;"",EP35="")</formula>
    </cfRule>
  </conditionalFormatting>
  <conditionalFormatting sqref="EQ35">
    <cfRule type="expression" dxfId="2397" priority="3252">
      <formula>AND(EK35&lt;&gt;"",EQ35&lt;&gt;"")</formula>
    </cfRule>
    <cfRule type="expression" dxfId="2396" priority="3255">
      <formula>AND(EQ35&lt;&gt;"",EO35="")</formula>
    </cfRule>
    <cfRule type="expression" dxfId="2395" priority="3256">
      <formula>AND(EO35&lt;&gt;"",EQ35="")</formula>
    </cfRule>
  </conditionalFormatting>
  <conditionalFormatting sqref="EO35">
    <cfRule type="expression" dxfId="2394" priority="3254">
      <formula>AND(EK35&lt;&gt;"",EO35&lt;&gt;"")</formula>
    </cfRule>
  </conditionalFormatting>
  <conditionalFormatting sqref="ES35">
    <cfRule type="expression" dxfId="2393" priority="3082">
      <formula>FM35&lt;&gt;""</formula>
    </cfRule>
    <cfRule type="expression" dxfId="2392" priority="3250">
      <formula>AND(ER35&lt;&gt;"",ES35&lt;&gt;"")</formula>
    </cfRule>
    <cfRule type="expression" dxfId="2391" priority="3251">
      <formula>AND(ER35="",ES35="")</formula>
    </cfRule>
  </conditionalFormatting>
  <conditionalFormatting sqref="ET35">
    <cfRule type="expression" dxfId="2390" priority="3081">
      <formula>FM35&lt;&gt;""</formula>
    </cfRule>
    <cfRule type="expression" dxfId="2389" priority="3248">
      <formula>AND(ER35&lt;&gt;"",ET35&lt;&gt;"")</formula>
    </cfRule>
    <cfRule type="expression" dxfId="2388" priority="3249">
      <formula>AND(ER35="",ET35="")</formula>
    </cfRule>
  </conditionalFormatting>
  <conditionalFormatting sqref="EU35">
    <cfRule type="expression" dxfId="2387" priority="3080">
      <formula>FM35&lt;&gt;""</formula>
    </cfRule>
    <cfRule type="expression" dxfId="2386" priority="3246">
      <formula>AND(ER35&lt;&gt;"",EU35&lt;&gt;"")</formula>
    </cfRule>
    <cfRule type="expression" dxfId="2385" priority="3247">
      <formula>AND(ER35="",EU35="")</formula>
    </cfRule>
  </conditionalFormatting>
  <conditionalFormatting sqref="EW35">
    <cfRule type="expression" dxfId="2384" priority="3240">
      <formula>AND(ER35&lt;&gt;"",EW35&lt;&gt;"")</formula>
    </cfRule>
    <cfRule type="expression" dxfId="2383" priority="3244">
      <formula>AND(EW35&lt;&gt;"",EV35="")</formula>
    </cfRule>
    <cfRule type="expression" dxfId="2382" priority="3245">
      <formula>AND(EV35&lt;&gt;"",EW35="")</formula>
    </cfRule>
  </conditionalFormatting>
  <conditionalFormatting sqref="EX35">
    <cfRule type="expression" dxfId="2381" priority="3239">
      <formula>AND(ER35&lt;&gt;"",EX35&lt;&gt;"")</formula>
    </cfRule>
    <cfRule type="expression" dxfId="2380" priority="3242">
      <formula>AND(EX35&lt;&gt;"",EV35="")</formula>
    </cfRule>
    <cfRule type="expression" dxfId="2379" priority="3243">
      <formula>AND(EV35&lt;&gt;"",EX35="")</formula>
    </cfRule>
  </conditionalFormatting>
  <conditionalFormatting sqref="EV35">
    <cfRule type="expression" dxfId="2378" priority="3241">
      <formula>AND(ER35&lt;&gt;"",EV35&lt;&gt;"")</formula>
    </cfRule>
  </conditionalFormatting>
  <conditionalFormatting sqref="ER35">
    <cfRule type="expression" dxfId="2377" priority="3238">
      <formula>AND(ER35&lt;&gt;"",OR(ES35:EX35&lt;&gt;""))</formula>
    </cfRule>
  </conditionalFormatting>
  <conditionalFormatting sqref="EK35">
    <cfRule type="expression" dxfId="2376" priority="3237">
      <formula>AND(EK35&lt;&gt;"",OR(EL35:EQ35&lt;&gt;""))</formula>
    </cfRule>
  </conditionalFormatting>
  <conditionalFormatting sqref="EY35">
    <cfRule type="expression" dxfId="2375" priority="3079">
      <formula>FM35&lt;&gt;""</formula>
    </cfRule>
    <cfRule type="expression" dxfId="2374" priority="3236">
      <formula>AND(EY35:FD35="")</formula>
    </cfRule>
  </conditionalFormatting>
  <conditionalFormatting sqref="EZ35">
    <cfRule type="expression" dxfId="2373" priority="3078">
      <formula>FM35&lt;&gt;""</formula>
    </cfRule>
    <cfRule type="expression" dxfId="2372" priority="3235">
      <formula>AND(EY35:FD35="")</formula>
    </cfRule>
  </conditionalFormatting>
  <conditionalFormatting sqref="FA35">
    <cfRule type="expression" dxfId="2371" priority="3077">
      <formula>FM35&lt;&gt;""</formula>
    </cfRule>
    <cfRule type="expression" dxfId="2370" priority="3234">
      <formula>AND(EY35:FD35="")</formula>
    </cfRule>
  </conditionalFormatting>
  <conditionalFormatting sqref="FB35">
    <cfRule type="expression" dxfId="2369" priority="3076">
      <formula>FM35&lt;&gt;""</formula>
    </cfRule>
    <cfRule type="expression" dxfId="2368" priority="3233">
      <formula>AND(EY35:FD35="")</formula>
    </cfRule>
  </conditionalFormatting>
  <conditionalFormatting sqref="FD35">
    <cfRule type="expression" dxfId="2367" priority="3074">
      <formula>FM35&lt;&gt;""</formula>
    </cfRule>
    <cfRule type="expression" dxfId="2366" priority="3232">
      <formula>AND(EY35:FD35="")</formula>
    </cfRule>
  </conditionalFormatting>
  <conditionalFormatting sqref="FC35">
    <cfRule type="expression" dxfId="2365" priority="3075">
      <formula>FM35&lt;&gt;""</formula>
    </cfRule>
    <cfRule type="expression" dxfId="2364" priority="3231">
      <formula>AND(EY35:FD35="")</formula>
    </cfRule>
  </conditionalFormatting>
  <conditionalFormatting sqref="FE35">
    <cfRule type="expression" dxfId="2363" priority="3073">
      <formula>FM35&lt;&gt;""</formula>
    </cfRule>
    <cfRule type="expression" dxfId="2362" priority="3230">
      <formula>FE35=""</formula>
    </cfRule>
  </conditionalFormatting>
  <conditionalFormatting sqref="FF35">
    <cfRule type="expression" dxfId="2361" priority="3228">
      <formula>AND(FE35&lt;&gt;"2人以上の体制",FF35&lt;&gt;"")</formula>
    </cfRule>
    <cfRule type="expression" dxfId="2360" priority="3229">
      <formula>AND(FE35="2人以上の体制",FF35="")</formula>
    </cfRule>
  </conditionalFormatting>
  <conditionalFormatting sqref="FG35">
    <cfRule type="expression" dxfId="2359" priority="3072">
      <formula>FM35&lt;&gt;""</formula>
    </cfRule>
    <cfRule type="expression" dxfId="2358" priority="3227">
      <formula>FG35=""</formula>
    </cfRule>
  </conditionalFormatting>
  <conditionalFormatting sqref="FH35">
    <cfRule type="expression" dxfId="2357" priority="3071">
      <formula>FM35&lt;&gt;""</formula>
    </cfRule>
    <cfRule type="expression" dxfId="2356" priority="3226">
      <formula>FH35=""</formula>
    </cfRule>
  </conditionalFormatting>
  <conditionalFormatting sqref="BO35">
    <cfRule type="expression" dxfId="2355" priority="3145">
      <formula>FM35&lt;&gt;""</formula>
    </cfRule>
    <cfRule type="expression" dxfId="2354" priority="3224">
      <formula>BO35=""</formula>
    </cfRule>
  </conditionalFormatting>
  <conditionalFormatting sqref="BP35">
    <cfRule type="expression" dxfId="2353" priority="3144">
      <formula>FM35&lt;&gt;""</formula>
    </cfRule>
    <cfRule type="expression" dxfId="2352" priority="3223">
      <formula>BP35=""</formula>
    </cfRule>
  </conditionalFormatting>
  <conditionalFormatting sqref="BQ35">
    <cfRule type="expression" dxfId="2351" priority="3143">
      <formula>FM35&lt;&gt;""</formula>
    </cfRule>
    <cfRule type="expression" dxfId="2350" priority="3222">
      <formula>BQ35=""</formula>
    </cfRule>
  </conditionalFormatting>
  <conditionalFormatting sqref="BR35">
    <cfRule type="expression" dxfId="2349" priority="3142">
      <formula>FM35&lt;&gt;""</formula>
    </cfRule>
    <cfRule type="expression" dxfId="2348" priority="3211">
      <formula>AND(BR35:BS35="")</formula>
    </cfRule>
  </conditionalFormatting>
  <conditionalFormatting sqref="BS35">
    <cfRule type="expression" dxfId="2347" priority="3141">
      <formula>FM35&lt;&gt;""</formula>
    </cfRule>
    <cfRule type="expression" dxfId="2346" priority="3221">
      <formula>AND(BR35:BS35="")</formula>
    </cfRule>
  </conditionalFormatting>
  <conditionalFormatting sqref="BU35">
    <cfRule type="expression" dxfId="2345" priority="3216">
      <formula>AND(BT35="",BU35&lt;&gt;"")</formula>
    </cfRule>
    <cfRule type="expression" dxfId="2344" priority="3220">
      <formula>AND(BT35&lt;&gt;"",BU35="")</formula>
    </cfRule>
  </conditionalFormatting>
  <conditionalFormatting sqref="BV35">
    <cfRule type="expression" dxfId="2343" priority="3215">
      <formula>AND(BT35="",BV35&lt;&gt;"")</formula>
    </cfRule>
    <cfRule type="expression" dxfId="2342" priority="3219">
      <formula>AND(BT35&lt;&gt;"",BV35="")</formula>
    </cfRule>
  </conditionalFormatting>
  <conditionalFormatting sqref="BW35">
    <cfRule type="expression" dxfId="2341" priority="3214">
      <formula>AND(BT35="",BW35&lt;&gt;"")</formula>
    </cfRule>
    <cfRule type="expression" dxfId="2340" priority="3218">
      <formula>AND(BT35&lt;&gt;"",AND(BW35:BX35=""))</formula>
    </cfRule>
  </conditionalFormatting>
  <conditionalFormatting sqref="BX35">
    <cfRule type="expression" dxfId="2339" priority="3213">
      <formula>AND(BT35="",BX35&lt;&gt;"")</formula>
    </cfRule>
    <cfRule type="expression" dxfId="2338" priority="3217">
      <formula>AND(BT35&lt;&gt;"",AND(BW35:BX35=""))</formula>
    </cfRule>
  </conditionalFormatting>
  <conditionalFormatting sqref="BT35">
    <cfRule type="expression" dxfId="2337" priority="3212">
      <formula>AND(BT35="",OR(BU35:BX35&lt;&gt;""))</formula>
    </cfRule>
  </conditionalFormatting>
  <conditionalFormatting sqref="BY35">
    <cfRule type="expression" dxfId="2336" priority="3140">
      <formula>FM35&lt;&gt;""</formula>
    </cfRule>
    <cfRule type="expression" dxfId="2335" priority="3210">
      <formula>BY35=""</formula>
    </cfRule>
  </conditionalFormatting>
  <conditionalFormatting sqref="BZ35">
    <cfRule type="expression" dxfId="2334" priority="3139">
      <formula>FM35&lt;&gt;""</formula>
    </cfRule>
    <cfRule type="expression" dxfId="2333" priority="3209">
      <formula>BZ35=""</formula>
    </cfRule>
  </conditionalFormatting>
  <conditionalFormatting sqref="CC35">
    <cfRule type="expression" dxfId="2332" priority="3138">
      <formula>FM35&lt;&gt;""</formula>
    </cfRule>
    <cfRule type="expression" dxfId="2331" priority="3208">
      <formula>CC35=""</formula>
    </cfRule>
  </conditionalFormatting>
  <conditionalFormatting sqref="CD35">
    <cfRule type="expression" dxfId="2330" priority="3137">
      <formula>FM35&lt;&gt;""</formula>
    </cfRule>
    <cfRule type="expression" dxfId="2329" priority="3207">
      <formula>CD35=""</formula>
    </cfRule>
  </conditionalFormatting>
  <conditionalFormatting sqref="CE35">
    <cfRule type="expression" dxfId="2328" priority="3136">
      <formula>FM35&lt;&gt;""</formula>
    </cfRule>
    <cfRule type="expression" dxfId="2327" priority="3206">
      <formula>CE35=""</formula>
    </cfRule>
  </conditionalFormatting>
  <conditionalFormatting sqref="FK35">
    <cfRule type="expression" dxfId="2326" priority="3205">
      <formula>FK35=""</formula>
    </cfRule>
  </conditionalFormatting>
  <conditionalFormatting sqref="H35">
    <cfRule type="expression" dxfId="2325" priority="3186">
      <formula>FM35&lt;&gt;""</formula>
    </cfRule>
    <cfRule type="expression" dxfId="2324" priority="3202">
      <formula>H35=""</formula>
    </cfRule>
  </conditionalFormatting>
  <conditionalFormatting sqref="B35">
    <cfRule type="expression" dxfId="2323" priority="3070">
      <formula>FM35&lt;&gt;""</formula>
    </cfRule>
    <cfRule type="expression" dxfId="2322" priority="3201">
      <formula>B35=""</formula>
    </cfRule>
  </conditionalFormatting>
  <conditionalFormatting sqref="CF35">
    <cfRule type="expression" dxfId="2321" priority="3135">
      <formula>FM35&lt;&gt;""</formula>
    </cfRule>
    <cfRule type="expression" dxfId="2320" priority="3200">
      <formula>CF35=""</formula>
    </cfRule>
  </conditionalFormatting>
  <conditionalFormatting sqref="EJ35">
    <cfRule type="expression" dxfId="2319" priority="3199">
      <formula>AND(OR(EC35:EH35&lt;&gt;""),EJ35="")</formula>
    </cfRule>
  </conditionalFormatting>
  <conditionalFormatting sqref="BE35">
    <cfRule type="expression" dxfId="2318" priority="3146">
      <formula>FM35&lt;&gt;""</formula>
    </cfRule>
    <cfRule type="expression" dxfId="2317" priority="3198">
      <formula>BE35=""</formula>
    </cfRule>
  </conditionalFormatting>
  <conditionalFormatting sqref="BF35">
    <cfRule type="expression" dxfId="2316" priority="3197">
      <formula>AND(BE35="同居",AND(BF35="",BG35=""))</formula>
    </cfRule>
  </conditionalFormatting>
  <conditionalFormatting sqref="CB35">
    <cfRule type="expression" dxfId="2315" priority="3196">
      <formula>AND(CA35&lt;&gt;"",CB35="")</formula>
    </cfRule>
  </conditionalFormatting>
  <conditionalFormatting sqref="CA35">
    <cfRule type="expression" dxfId="2314" priority="3195">
      <formula>AND(CA35="",CB35&lt;&gt;"")</formula>
    </cfRule>
  </conditionalFormatting>
  <conditionalFormatting sqref="DU35">
    <cfRule type="expression" dxfId="2313" priority="3096">
      <formula>FM35&lt;&gt;""</formula>
    </cfRule>
    <cfRule type="expression" dxfId="2312" priority="3192">
      <formula>AND(DU35&lt;&gt;"",DT35="")</formula>
    </cfRule>
    <cfRule type="expression" dxfId="2311" priority="3193">
      <formula>AND(DT35&lt;&gt;"自立",DU35="")</formula>
    </cfRule>
    <cfRule type="expression" dxfId="2310" priority="3194">
      <formula>AND(DT35="自立",DU35&lt;&gt;"")</formula>
    </cfRule>
  </conditionalFormatting>
  <conditionalFormatting sqref="DW35">
    <cfRule type="expression" dxfId="2309" priority="3094">
      <formula>FM35&lt;&gt;""</formula>
    </cfRule>
    <cfRule type="expression" dxfId="2308" priority="3189">
      <formula>AND(DW35&lt;&gt;"",DV35="")</formula>
    </cfRule>
    <cfRule type="expression" dxfId="2307" priority="3190">
      <formula>AND(DV35="自立",DW35&lt;&gt;"")</formula>
    </cfRule>
    <cfRule type="expression" dxfId="2306" priority="3191">
      <formula>AND(DV35&lt;&gt;"自立",DW35="")</formula>
    </cfRule>
  </conditionalFormatting>
  <conditionalFormatting sqref="I35:J35">
    <cfRule type="expression" dxfId="2305" priority="3188">
      <formula>I35=""</formula>
    </cfRule>
  </conditionalFormatting>
  <conditionalFormatting sqref="P35">
    <cfRule type="expression" dxfId="2304" priority="3182">
      <formula>FM35&lt;&gt;""</formula>
    </cfRule>
    <cfRule type="expression" dxfId="2303" priority="3187">
      <formula>P35=""</formula>
    </cfRule>
  </conditionalFormatting>
  <conditionalFormatting sqref="FN35">
    <cfRule type="expression" dxfId="2302" priority="3065">
      <formula>AND(FN35="",AND(Q35:FJ35=""))</formula>
    </cfRule>
    <cfRule type="expression" dxfId="2301" priority="3066">
      <formula>AND(FN35&lt;&gt;"",OR(Q35:FJ35&lt;&gt;""))</formula>
    </cfRule>
  </conditionalFormatting>
  <conditionalFormatting sqref="FM35">
    <cfRule type="expression" dxfId="2300" priority="3067">
      <formula>AND(FM35="",AND(Q35:FJ35=""))</formula>
    </cfRule>
    <cfRule type="expression" dxfId="2299" priority="3069">
      <formula>AND(FM35&lt;&gt;"",OR(Q35:FJ35&lt;&gt;""))</formula>
    </cfRule>
  </conditionalFormatting>
  <conditionalFormatting sqref="FL35">
    <cfRule type="expression" dxfId="2298" priority="3068">
      <formula>FL35=""</formula>
    </cfRule>
  </conditionalFormatting>
  <conditionalFormatting sqref="C36">
    <cfRule type="expression" dxfId="2297" priority="3064">
      <formula>C36=""</formula>
    </cfRule>
  </conditionalFormatting>
  <conditionalFormatting sqref="D36">
    <cfRule type="expression" dxfId="2296" priority="3063">
      <formula>D36=""</formula>
    </cfRule>
  </conditionalFormatting>
  <conditionalFormatting sqref="E36">
    <cfRule type="expression" dxfId="2295" priority="3062">
      <formula>E36=""</formula>
    </cfRule>
  </conditionalFormatting>
  <conditionalFormatting sqref="G36">
    <cfRule type="expression" dxfId="2294" priority="3061">
      <formula>G36=""</formula>
    </cfRule>
  </conditionalFormatting>
  <conditionalFormatting sqref="K36">
    <cfRule type="expression" dxfId="2293" priority="2802">
      <formula>FM36&lt;&gt;""</formula>
    </cfRule>
    <cfRule type="expression" dxfId="2292" priority="3060">
      <formula>AND(K36="",L36="")</formula>
    </cfRule>
  </conditionalFormatting>
  <conditionalFormatting sqref="L36">
    <cfRule type="expression" dxfId="2291" priority="2801">
      <formula>FM36&lt;&gt;""</formula>
    </cfRule>
    <cfRule type="expression" dxfId="2290" priority="3059">
      <formula>AND(K36="",L36="")</formula>
    </cfRule>
  </conditionalFormatting>
  <conditionalFormatting sqref="O36">
    <cfRule type="expression" dxfId="2289" priority="2800">
      <formula>FM36&lt;&gt;""</formula>
    </cfRule>
    <cfRule type="expression" dxfId="2288" priority="3058">
      <formula>O36=""</formula>
    </cfRule>
  </conditionalFormatting>
  <conditionalFormatting sqref="Q36">
    <cfRule type="expression" dxfId="2287" priority="2798">
      <formula>FM36&lt;&gt;""</formula>
    </cfRule>
    <cfRule type="expression" dxfId="2286" priority="3056">
      <formula>AND(Q36&lt;&gt;"",OR(R36:AD36&lt;&gt;""))</formula>
    </cfRule>
    <cfRule type="expression" dxfId="2285" priority="3057">
      <formula>AND(Q36="",AND(R36:AD36=""))</formula>
    </cfRule>
  </conditionalFormatting>
  <conditionalFormatting sqref="R36">
    <cfRule type="expression" dxfId="2284" priority="2797">
      <formula>FM36&lt;&gt;""</formula>
    </cfRule>
    <cfRule type="expression" dxfId="2283" priority="3054">
      <formula>AND(Q36&lt;&gt;"",OR(R36:AD36&lt;&gt;""))</formula>
    </cfRule>
    <cfRule type="expression" dxfId="2282" priority="3055">
      <formula>AND(Q36="",AND(R36:AD36=""))</formula>
    </cfRule>
  </conditionalFormatting>
  <conditionalFormatting sqref="S36">
    <cfRule type="expression" dxfId="2281" priority="2796">
      <formula>FM36&lt;&gt;""</formula>
    </cfRule>
    <cfRule type="expression" dxfId="2280" priority="3052">
      <formula>AND(Q36&lt;&gt;"",OR(R36:AD36&lt;&gt;""))</formula>
    </cfRule>
    <cfRule type="expression" dxfId="2279" priority="3053">
      <formula>AND(Q36="",AND(R36:AD36=""))</formula>
    </cfRule>
  </conditionalFormatting>
  <conditionalFormatting sqref="T36">
    <cfRule type="expression" dxfId="2278" priority="2795">
      <formula>FM36&lt;&gt;""</formula>
    </cfRule>
    <cfRule type="expression" dxfId="2277" priority="3040">
      <formula>AND(Q36&lt;&gt;"",OR(R36:AD36&lt;&gt;""))</formula>
    </cfRule>
    <cfRule type="expression" dxfId="2276" priority="3051">
      <formula>AND(Q36="",AND(R36:AD36=""))</formula>
    </cfRule>
  </conditionalFormatting>
  <conditionalFormatting sqref="U36">
    <cfRule type="expression" dxfId="2275" priority="2794">
      <formula>FM36&lt;&gt;""</formula>
    </cfRule>
    <cfRule type="expression" dxfId="2274" priority="3039">
      <formula>AND(Q36&lt;&gt;"",OR(R36:AD36&lt;&gt;""))</formula>
    </cfRule>
    <cfRule type="expression" dxfId="2273" priority="3050">
      <formula>AND(Q36="",AND(R36:AD36=""))</formula>
    </cfRule>
  </conditionalFormatting>
  <conditionalFormatting sqref="V36">
    <cfRule type="expression" dxfId="2272" priority="2793">
      <formula>FM36&lt;&gt;""</formula>
    </cfRule>
    <cfRule type="expression" dxfId="2271" priority="3038">
      <formula>AND(Q36&lt;&gt;"",OR(R36:AD36&lt;&gt;""))</formula>
    </cfRule>
    <cfRule type="expression" dxfId="2270" priority="3049">
      <formula>AND(Q36="",AND(R36:AD36=""))</formula>
    </cfRule>
  </conditionalFormatting>
  <conditionalFormatting sqref="W36">
    <cfRule type="expression" dxfId="2269" priority="2792">
      <formula>FM36&lt;&gt;""</formula>
    </cfRule>
    <cfRule type="expression" dxfId="2268" priority="3037">
      <formula>AND(Q36&lt;&gt;"",OR(R36:AD36&lt;&gt;""))</formula>
    </cfRule>
    <cfRule type="expression" dxfId="2267" priority="3048">
      <formula>AND(Q36="",AND(R36:AD36=""))</formula>
    </cfRule>
  </conditionalFormatting>
  <conditionalFormatting sqref="X36">
    <cfRule type="expression" dxfId="2266" priority="2791">
      <formula>FM36&lt;&gt;""</formula>
    </cfRule>
    <cfRule type="expression" dxfId="2265" priority="3036">
      <formula>AND(Q36&lt;&gt;"",OR(R36:AD36&lt;&gt;""))</formula>
    </cfRule>
    <cfRule type="expression" dxfId="2264" priority="3047">
      <formula>AND(Q36="",AND(R36:AD36=""))</formula>
    </cfRule>
  </conditionalFormatting>
  <conditionalFormatting sqref="Y36">
    <cfRule type="expression" dxfId="2263" priority="2790">
      <formula>FM36&lt;&gt;""</formula>
    </cfRule>
    <cfRule type="expression" dxfId="2262" priority="3035">
      <formula>AND(Q36&lt;&gt;"",OR(R36:AD36&lt;&gt;""))</formula>
    </cfRule>
    <cfRule type="expression" dxfId="2261" priority="3046">
      <formula>AND(Q36="",AND(R36:AD36=""))</formula>
    </cfRule>
  </conditionalFormatting>
  <conditionalFormatting sqref="Z36">
    <cfRule type="expression" dxfId="2260" priority="2789">
      <formula>FM36&lt;&gt;""</formula>
    </cfRule>
    <cfRule type="expression" dxfId="2259" priority="3034">
      <formula>AND(Q36&lt;&gt;"",OR(R36:AD36&lt;&gt;""))</formula>
    </cfRule>
    <cfRule type="expression" dxfId="2258" priority="3045">
      <formula>AND(Q36="",AND(R36:AD36=""))</formula>
    </cfRule>
  </conditionalFormatting>
  <conditionalFormatting sqref="AA36">
    <cfRule type="expression" dxfId="2257" priority="2788">
      <formula>FM36&lt;&gt;""</formula>
    </cfRule>
    <cfRule type="expression" dxfId="2256" priority="3033">
      <formula>AND(Q36&lt;&gt;"",OR(R36:AD36&lt;&gt;""))</formula>
    </cfRule>
    <cfRule type="expression" dxfId="2255" priority="3044">
      <formula>AND(Q36="",AND(R36:AD36=""))</formula>
    </cfRule>
  </conditionalFormatting>
  <conditionalFormatting sqref="AB36">
    <cfRule type="expression" dxfId="2254" priority="2787">
      <formula>FM36&lt;&gt;""</formula>
    </cfRule>
    <cfRule type="expression" dxfId="2253" priority="3032">
      <formula>AND(Q36&lt;&gt;"",OR(R36:AD36&lt;&gt;""))</formula>
    </cfRule>
    <cfRule type="expression" dxfId="2252" priority="3043">
      <formula>AND(Q36="",AND(R36:AD36=""))</formula>
    </cfRule>
  </conditionalFormatting>
  <conditionalFormatting sqref="AC36">
    <cfRule type="expression" dxfId="2251" priority="2786">
      <formula>FM36&lt;&gt;""</formula>
    </cfRule>
    <cfRule type="expression" dxfId="2250" priority="3031">
      <formula>AND(Q36&lt;&gt;"",OR(R36:AD36&lt;&gt;""))</formula>
    </cfRule>
    <cfRule type="expression" dxfId="2249" priority="3042">
      <formula>AND(Q36="",AND(R36:AD36=""))</formula>
    </cfRule>
  </conditionalFormatting>
  <conditionalFormatting sqref="AD36">
    <cfRule type="expression" dxfId="2248" priority="2785">
      <formula>FM36&lt;&gt;""</formula>
    </cfRule>
    <cfRule type="expression" dxfId="2247" priority="3030">
      <formula>AND(Q36&lt;&gt;"",OR(R36:AD36&lt;&gt;""))</formula>
    </cfRule>
    <cfRule type="expression" dxfId="2246" priority="3041">
      <formula>AND(Q36="",AND(R36:AD36=""))</formula>
    </cfRule>
  </conditionalFormatting>
  <conditionalFormatting sqref="AE36">
    <cfRule type="expression" dxfId="2245" priority="2784">
      <formula>FM36&lt;&gt;""</formula>
    </cfRule>
    <cfRule type="expression" dxfId="2244" priority="3027">
      <formula>AND(AE36="無",OR(AF36:AI36&lt;&gt;""))</formula>
    </cfRule>
    <cfRule type="expression" dxfId="2243" priority="3028">
      <formula>AND(AE36="有",AND(AF36:AI36=""))</formula>
    </cfRule>
    <cfRule type="expression" dxfId="2242" priority="3029">
      <formula>AE36=""</formula>
    </cfRule>
  </conditionalFormatting>
  <conditionalFormatting sqref="AF36">
    <cfRule type="expression" dxfId="2241" priority="3022">
      <formula>AND(AE36="無",OR(AF36:AI36&lt;&gt;""))</formula>
    </cfRule>
    <cfRule type="expression" dxfId="2240" priority="3026">
      <formula>AND(AE36="有",AND(AF36:AI36=""))</formula>
    </cfRule>
  </conditionalFormatting>
  <conditionalFormatting sqref="AG36">
    <cfRule type="expression" dxfId="2239" priority="3021">
      <formula>AND(AE36="無",OR(AF36:AI36&lt;&gt;""))</formula>
    </cfRule>
    <cfRule type="expression" dxfId="2238" priority="3025">
      <formula>AND(AE36="有",AND(AF36:AI36=""))</formula>
    </cfRule>
  </conditionalFormatting>
  <conditionalFormatting sqref="AH36">
    <cfRule type="expression" dxfId="2237" priority="3020">
      <formula>AND(AE36="無",OR(AF36:AI36&lt;&gt;""))</formula>
    </cfRule>
    <cfRule type="expression" dxfId="2236" priority="3024">
      <formula>AND(AE36="有",AND(AF36:AI36=""))</formula>
    </cfRule>
  </conditionalFormatting>
  <conditionalFormatting sqref="AI36">
    <cfRule type="expression" dxfId="2235" priority="3019">
      <formula>AND(AE36="無",OR(AF36:AI36&lt;&gt;""))</formula>
    </cfRule>
    <cfRule type="expression" dxfId="2234" priority="3023">
      <formula>AND(AE36="有",AND(AF36:AI36=""))</formula>
    </cfRule>
  </conditionalFormatting>
  <conditionalFormatting sqref="AJ36">
    <cfRule type="expression" dxfId="2233" priority="2783">
      <formula>FM36&lt;&gt;""</formula>
    </cfRule>
    <cfRule type="expression" dxfId="2232" priority="3018">
      <formula>AJ36=""</formula>
    </cfRule>
  </conditionalFormatting>
  <conditionalFormatting sqref="AK36">
    <cfRule type="expression" dxfId="2231" priority="2782">
      <formula>FM36&lt;&gt;""</formula>
    </cfRule>
    <cfRule type="expression" dxfId="2230" priority="3017">
      <formula>AK36=""</formula>
    </cfRule>
  </conditionalFormatting>
  <conditionalFormatting sqref="AL36">
    <cfRule type="expression" dxfId="2229" priority="2781">
      <formula>FM36&lt;&gt;""</formula>
    </cfRule>
    <cfRule type="expression" dxfId="2228" priority="3016">
      <formula>AL36=""</formula>
    </cfRule>
  </conditionalFormatting>
  <conditionalFormatting sqref="AM36">
    <cfRule type="expression" dxfId="2227" priority="2780">
      <formula>FM36&lt;&gt;""</formula>
    </cfRule>
    <cfRule type="expression" dxfId="2226" priority="3015">
      <formula>AM36=""</formula>
    </cfRule>
  </conditionalFormatting>
  <conditionalFormatting sqref="AN36">
    <cfRule type="expression" dxfId="2225" priority="2779">
      <formula>FM36&lt;&gt;""</formula>
    </cfRule>
    <cfRule type="expression" dxfId="2224" priority="3010">
      <formula>AND(AN36="なし",AO36&lt;&gt;"")</formula>
    </cfRule>
    <cfRule type="expression" dxfId="2223" priority="3011">
      <formula>AND(AN36="あり",AO36="")</formula>
    </cfRule>
    <cfRule type="expression" dxfId="2222" priority="3014">
      <formula>AN36=""</formula>
    </cfRule>
  </conditionalFormatting>
  <conditionalFormatting sqref="AO36">
    <cfRule type="expression" dxfId="2221" priority="3012">
      <formula>AND(AN36="なし",AO36&lt;&gt;"")</formula>
    </cfRule>
    <cfRule type="expression" dxfId="2220" priority="3013">
      <formula>AND(AN36="あり",AO36="")</formula>
    </cfRule>
  </conditionalFormatting>
  <conditionalFormatting sqref="AP36">
    <cfRule type="expression" dxfId="2219" priority="2778">
      <formula>FM36&lt;&gt;""</formula>
    </cfRule>
    <cfRule type="expression" dxfId="2218" priority="3008">
      <formula>AND(AP36&lt;&gt;"",OR(AQ36:BD36&lt;&gt;""))</formula>
    </cfRule>
    <cfRule type="expression" dxfId="2217" priority="3009">
      <formula>AND(AP36="",AND(AQ36:BD36=""))</formula>
    </cfRule>
  </conditionalFormatting>
  <conditionalFormatting sqref="AQ36">
    <cfRule type="expression" dxfId="2216" priority="2777">
      <formula>FM36&lt;&gt;""</formula>
    </cfRule>
    <cfRule type="expression" dxfId="2215" priority="3006">
      <formula>AND(AP36&lt;&gt;"",OR(AQ36:BD36&lt;&gt;""))</formula>
    </cfRule>
    <cfRule type="expression" dxfId="2214" priority="3007">
      <formula>AND(AP36="",AND(AQ36:BD36=""))</formula>
    </cfRule>
  </conditionalFormatting>
  <conditionalFormatting sqref="AR36">
    <cfRule type="expression" dxfId="2213" priority="2776">
      <formula>FM36&lt;&gt;""</formula>
    </cfRule>
    <cfRule type="expression" dxfId="2212" priority="3004">
      <formula>AND(AP36&lt;&gt;"",OR(AQ36:BD36&lt;&gt;""))</formula>
    </cfRule>
    <cfRule type="expression" dxfId="2211" priority="3005">
      <formula>AND(AP36="",AND(AQ36:BD36=""))</formula>
    </cfRule>
  </conditionalFormatting>
  <conditionalFormatting sqref="AS36">
    <cfRule type="expression" dxfId="2210" priority="2775">
      <formula>FM36&lt;&gt;""</formula>
    </cfRule>
    <cfRule type="expression" dxfId="2209" priority="3002">
      <formula>AND(AP36&lt;&gt;"",OR(AQ36:BD36&lt;&gt;""))</formula>
    </cfRule>
    <cfRule type="expression" dxfId="2208" priority="3003">
      <formula>AND(AP36="",AND(AQ36:BD36=""))</formula>
    </cfRule>
  </conditionalFormatting>
  <conditionalFormatting sqref="AT36">
    <cfRule type="expression" dxfId="2207" priority="2774">
      <formula>FM36&lt;&gt;""</formula>
    </cfRule>
    <cfRule type="expression" dxfId="2206" priority="3000">
      <formula>AND(AP36&lt;&gt;"",OR(AQ36:BD36&lt;&gt;""))</formula>
    </cfRule>
    <cfRule type="expression" dxfId="2205" priority="3001">
      <formula>AND(AP36="",AND(AQ36:BD36=""))</formula>
    </cfRule>
  </conditionalFormatting>
  <conditionalFormatting sqref="AU36">
    <cfRule type="expression" dxfId="2204" priority="2773">
      <formula>FM36&lt;&gt;""</formula>
    </cfRule>
    <cfRule type="expression" dxfId="2203" priority="2998">
      <formula>AND(AP36&lt;&gt;"",OR(AQ36:BD36&lt;&gt;""))</formula>
    </cfRule>
    <cfRule type="expression" dxfId="2202" priority="2999">
      <formula>AND(AP36="",AND(AQ36:BD36=""))</formula>
    </cfRule>
  </conditionalFormatting>
  <conditionalFormatting sqref="AV36">
    <cfRule type="expression" dxfId="2201" priority="2772">
      <formula>FM36&lt;&gt;""</formula>
    </cfRule>
    <cfRule type="expression" dxfId="2200" priority="2996">
      <formula>AND(AP36&lt;&gt;"",OR(AQ36:BD36&lt;&gt;""))</formula>
    </cfRule>
    <cfRule type="expression" dxfId="2199" priority="2997">
      <formula>AND(AP36="",AND(AQ36:BD36=""))</formula>
    </cfRule>
  </conditionalFormatting>
  <conditionalFormatting sqref="AW36">
    <cfRule type="expression" dxfId="2198" priority="2771">
      <formula>FM36&lt;&gt;""</formula>
    </cfRule>
    <cfRule type="expression" dxfId="2197" priority="2994">
      <formula>AND(AP36&lt;&gt;"",OR(AQ36:BD36&lt;&gt;""))</formula>
    </cfRule>
    <cfRule type="expression" dxfId="2196" priority="2995">
      <formula>AND(AP36="",AND(AQ36:BD36=""))</formula>
    </cfRule>
  </conditionalFormatting>
  <conditionalFormatting sqref="AX36">
    <cfRule type="expression" dxfId="2195" priority="2770">
      <formula>FM36&lt;&gt;""</formula>
    </cfRule>
    <cfRule type="expression" dxfId="2194" priority="2992">
      <formula>AND(AP36&lt;&gt;"",OR(AQ36:BD36&lt;&gt;""))</formula>
    </cfRule>
    <cfRule type="expression" dxfId="2193" priority="2993">
      <formula>AND(AP36="",AND(AQ36:BD36=""))</formula>
    </cfRule>
  </conditionalFormatting>
  <conditionalFormatting sqref="AY36">
    <cfRule type="expression" dxfId="2192" priority="2769">
      <formula>FM36&lt;&gt;""</formula>
    </cfRule>
    <cfRule type="expression" dxfId="2191" priority="2990">
      <formula>AND(AP36&lt;&gt;"",OR(AQ36:BD36&lt;&gt;""))</formula>
    </cfRule>
    <cfRule type="expression" dxfId="2190" priority="2991">
      <formula>AND(AP36="",AND(AQ36:BD36=""))</formula>
    </cfRule>
  </conditionalFormatting>
  <conditionalFormatting sqref="AZ36">
    <cfRule type="expression" dxfId="2189" priority="2768">
      <formula>FM36&lt;&gt;""</formula>
    </cfRule>
    <cfRule type="expression" dxfId="2188" priority="2988">
      <formula>AND(AP36&lt;&gt;"",OR(AQ36:BD36&lt;&gt;""))</formula>
    </cfRule>
    <cfRule type="expression" dxfId="2187" priority="2989">
      <formula>AND(AP36="",AND(AQ36:BD36=""))</formula>
    </cfRule>
  </conditionalFormatting>
  <conditionalFormatting sqref="BA36">
    <cfRule type="expression" dxfId="2186" priority="2767">
      <formula>FM36&lt;&gt;""</formula>
    </cfRule>
    <cfRule type="expression" dxfId="2185" priority="2986">
      <formula>AND(AP36&lt;&gt;"",OR(AQ36:BD36&lt;&gt;""))</formula>
    </cfRule>
    <cfRule type="expression" dxfId="2184" priority="2987">
      <formula>AND(AP36="",AND(AQ36:BD36=""))</formula>
    </cfRule>
  </conditionalFormatting>
  <conditionalFormatting sqref="BB36">
    <cfRule type="expression" dxfId="2183" priority="2766">
      <formula>FM36&lt;&gt;""</formula>
    </cfRule>
    <cfRule type="expression" dxfId="2182" priority="2984">
      <formula>AND(AP36&lt;&gt;"",OR(AQ36:BD36&lt;&gt;""))</formula>
    </cfRule>
    <cfRule type="expression" dxfId="2181" priority="2985">
      <formula>AND(AP36="",AND(AQ36:BD36=""))</formula>
    </cfRule>
  </conditionalFormatting>
  <conditionalFormatting sqref="BC36">
    <cfRule type="expression" dxfId="2180" priority="2765">
      <formula>FM36&lt;&gt;""</formula>
    </cfRule>
    <cfRule type="expression" dxfId="2179" priority="2982">
      <formula>AND(AP36&lt;&gt;"",OR(AQ36:BD36&lt;&gt;""))</formula>
    </cfRule>
    <cfRule type="expression" dxfId="2178" priority="2983">
      <formula>AND(AP36="",AND(AQ36:BD36=""))</formula>
    </cfRule>
  </conditionalFormatting>
  <conditionalFormatting sqref="BD36">
    <cfRule type="expression" dxfId="2177" priority="2764">
      <formula>FM36&lt;&gt;""</formula>
    </cfRule>
    <cfRule type="expression" dxfId="2176" priority="2980">
      <formula>AND(AP36&lt;&gt;"",OR(AQ36:BD36&lt;&gt;""))</formula>
    </cfRule>
    <cfRule type="expression" dxfId="2175" priority="2981">
      <formula>AND(AP36="",AND(AQ36:BD36=""))</formula>
    </cfRule>
  </conditionalFormatting>
  <conditionalFormatting sqref="BG36">
    <cfRule type="expression" dxfId="2174" priority="2821">
      <formula>AND(BE36="独居",BG36&gt;=1)</formula>
    </cfRule>
    <cfRule type="expression" dxfId="2173" priority="2978">
      <formula>AND(BE36="同居",AND(BN36="",BG36&lt;&gt;COUNTA(BI36:BM36)))</formula>
    </cfRule>
    <cfRule type="expression" dxfId="2172" priority="2979">
      <formula>AND(BE36="同居",OR(BG36="",BG36=0))</formula>
    </cfRule>
  </conditionalFormatting>
  <conditionalFormatting sqref="BH36">
    <cfRule type="expression" dxfId="2171" priority="2976">
      <formula>AND(BE36="独居",BH36&gt;=1)</formula>
    </cfRule>
    <cfRule type="expression" dxfId="2170" priority="2977">
      <formula>AND(BE36="同居",OR(BH36="",BH36&gt;BG36))</formula>
    </cfRule>
  </conditionalFormatting>
  <conditionalFormatting sqref="BI36">
    <cfRule type="expression" dxfId="2169" priority="2969">
      <formula>AND(BE36="独居",OR(BI36:BN36&lt;&gt;""))</formula>
    </cfRule>
    <cfRule type="expression" dxfId="2168" priority="2975">
      <formula>AND(BE36="同居",AND(BN36="",BG36&lt;&gt;COUNTA(BI36:BM36)))</formula>
    </cfRule>
  </conditionalFormatting>
  <conditionalFormatting sqref="BJ36">
    <cfRule type="expression" dxfId="2167" priority="2968">
      <formula>AND(BE36="独居",OR(BI36:BN36&lt;&gt;""))</formula>
    </cfRule>
    <cfRule type="expression" dxfId="2166" priority="2974">
      <formula>AND(BE36="同居",AND(BN36="",BG36&lt;&gt;COUNTA(BI36:BM36)))</formula>
    </cfRule>
  </conditionalFormatting>
  <conditionalFormatting sqref="BK36">
    <cfRule type="expression" dxfId="2165" priority="2967">
      <formula>AND(BE36="独居",OR(BI36:BN36&lt;&gt;""))</formula>
    </cfRule>
    <cfRule type="expression" dxfId="2164" priority="2973">
      <formula>AND(BE36="同居",AND(BN36="",BG36&lt;&gt;COUNTA(BI36:BM36)))</formula>
    </cfRule>
  </conditionalFormatting>
  <conditionalFormatting sqref="BL36">
    <cfRule type="expression" dxfId="2163" priority="2966">
      <formula>AND(BE36="独居",OR(BI36:BN36&lt;&gt;""))</formula>
    </cfRule>
    <cfRule type="expression" dxfId="2162" priority="2972">
      <formula>AND(BE36="同居",AND(BN36="",BG36&lt;&gt;COUNTA(BI36:BM36)))</formula>
    </cfRule>
  </conditionalFormatting>
  <conditionalFormatting sqref="BM36">
    <cfRule type="expression" dxfId="2161" priority="2965">
      <formula>AND(BE36="独居",OR(BI36:BN36&lt;&gt;""))</formula>
    </cfRule>
    <cfRule type="expression" dxfId="2160" priority="2971">
      <formula>AND(BE36="同居",AND(BN36="",BG36&lt;&gt;COUNTA(BI36:BM36)))</formula>
    </cfRule>
  </conditionalFormatting>
  <conditionalFormatting sqref="BN36">
    <cfRule type="expression" dxfId="2159" priority="2964">
      <formula>AND(BE36="独居",OR(BI36:BN36&lt;&gt;""))</formula>
    </cfRule>
    <cfRule type="expression" dxfId="2158" priority="2970">
      <formula>AND(BE36="同居",AND(BN36="",BG36&lt;&gt;COUNTA(BI36:BM36)))</formula>
    </cfRule>
  </conditionalFormatting>
  <conditionalFormatting sqref="CG36">
    <cfRule type="expression" dxfId="2157" priority="2751">
      <formula>FM36&lt;&gt;""</formula>
    </cfRule>
    <cfRule type="expression" dxfId="2156" priority="2963">
      <formula>CG36=""</formula>
    </cfRule>
  </conditionalFormatting>
  <conditionalFormatting sqref="CH36">
    <cfRule type="expression" dxfId="2155" priority="2750">
      <formula>FM36&lt;&gt;""</formula>
    </cfRule>
    <cfRule type="expression" dxfId="2154" priority="2962">
      <formula>CH36=""</formula>
    </cfRule>
  </conditionalFormatting>
  <conditionalFormatting sqref="CI36">
    <cfRule type="expression" dxfId="2153" priority="2749">
      <formula>FM36&lt;&gt;""</formula>
    </cfRule>
    <cfRule type="expression" dxfId="2152" priority="2961">
      <formula>CI36=""</formula>
    </cfRule>
  </conditionalFormatting>
  <conditionalFormatting sqref="CJ36">
    <cfRule type="expression" dxfId="2151" priority="2748">
      <formula>FM36&lt;&gt;""</formula>
    </cfRule>
    <cfRule type="expression" dxfId="2150" priority="2960">
      <formula>CJ36=""</formula>
    </cfRule>
  </conditionalFormatting>
  <conditionalFormatting sqref="CK36">
    <cfRule type="expression" dxfId="2149" priority="2747">
      <formula>FM36&lt;&gt;""</formula>
    </cfRule>
    <cfRule type="expression" dxfId="2148" priority="2959">
      <formula>CK36=""</formula>
    </cfRule>
  </conditionalFormatting>
  <conditionalFormatting sqref="CL36">
    <cfRule type="expression" dxfId="2147" priority="2746">
      <formula>FM36&lt;&gt;""</formula>
    </cfRule>
    <cfRule type="expression" dxfId="2146" priority="2958">
      <formula>CL36=""</formula>
    </cfRule>
  </conditionalFormatting>
  <conditionalFormatting sqref="CM36">
    <cfRule type="expression" dxfId="2145" priority="2745">
      <formula>FM36&lt;&gt;""</formula>
    </cfRule>
    <cfRule type="expression" dxfId="2144" priority="2957">
      <formula>CM36=""</formula>
    </cfRule>
  </conditionalFormatting>
  <conditionalFormatting sqref="CN36">
    <cfRule type="expression" dxfId="2143" priority="2744">
      <formula>FM36&lt;&gt;""</formula>
    </cfRule>
    <cfRule type="expression" dxfId="2142" priority="2956">
      <formula>CN36=""</formula>
    </cfRule>
  </conditionalFormatting>
  <conditionalFormatting sqref="CO36">
    <cfRule type="expression" dxfId="2141" priority="2820">
      <formula>AND(CN36=0,CO36&lt;&gt;"")</formula>
    </cfRule>
    <cfRule type="expression" dxfId="2140" priority="2955">
      <formula>AND(CN36&gt;0,CO36="")</formula>
    </cfRule>
  </conditionalFormatting>
  <conditionalFormatting sqref="CP36">
    <cfRule type="expression" dxfId="2139" priority="2743">
      <formula>FM36&lt;&gt;""</formula>
    </cfRule>
    <cfRule type="expression" dxfId="2138" priority="2953">
      <formula>AND(CP36&lt;&gt;"",OR(CQ36:CT36&lt;&gt;""))</formula>
    </cfRule>
    <cfRule type="expression" dxfId="2137" priority="2954">
      <formula>AND(CP36="",AND(CQ36:CT36=""))</formula>
    </cfRule>
  </conditionalFormatting>
  <conditionalFormatting sqref="CQ36">
    <cfRule type="expression" dxfId="2136" priority="2742">
      <formula>FM36&lt;&gt;""</formula>
    </cfRule>
    <cfRule type="expression" dxfId="2135" priority="2951">
      <formula>AND(CP36&lt;&gt;"",OR(CQ36:CT36&lt;&gt;""))</formula>
    </cfRule>
    <cfRule type="expression" dxfId="2134" priority="2952">
      <formula>AND(CP36="",AND(CQ36:CT36=""))</formula>
    </cfRule>
  </conditionalFormatting>
  <conditionalFormatting sqref="CR36">
    <cfRule type="expression" dxfId="2133" priority="2741">
      <formula>FM36&lt;&gt;""</formula>
    </cfRule>
    <cfRule type="expression" dxfId="2132" priority="2949">
      <formula>AND(CP36&lt;&gt;"",OR(CQ36:CT36&lt;&gt;""))</formula>
    </cfRule>
    <cfRule type="expression" dxfId="2131" priority="2950">
      <formula>AND(CP36="",AND(CQ36:CT36=""))</formula>
    </cfRule>
  </conditionalFormatting>
  <conditionalFormatting sqref="CS36">
    <cfRule type="expression" dxfId="2130" priority="2740">
      <formula>FM36&lt;&gt;""</formula>
    </cfRule>
    <cfRule type="expression" dxfId="2129" priority="2947">
      <formula>AND(CP36&lt;&gt;"",OR(CQ36:CT36&lt;&gt;""))</formula>
    </cfRule>
    <cfRule type="expression" dxfId="2128" priority="2948">
      <formula>AND(CP36="",AND(CQ36:CT36=""))</formula>
    </cfRule>
  </conditionalFormatting>
  <conditionalFormatting sqref="CT36">
    <cfRule type="expression" dxfId="2127" priority="2739">
      <formula>FM36&lt;&gt;""</formula>
    </cfRule>
    <cfRule type="expression" dxfId="2126" priority="2945">
      <formula>AND(CP36&lt;&gt;"",OR(CQ36:CT36&lt;&gt;""))</formula>
    </cfRule>
    <cfRule type="expression" dxfId="2125" priority="2946">
      <formula>AND(CP36="",AND(CQ36:CT36=""))</formula>
    </cfRule>
  </conditionalFormatting>
  <conditionalFormatting sqref="CU36">
    <cfRule type="expression" dxfId="2124" priority="2738">
      <formula>FM36&lt;&gt;""</formula>
    </cfRule>
    <cfRule type="expression" dxfId="2123" priority="2944">
      <formula>CU36=""</formula>
    </cfRule>
  </conditionalFormatting>
  <conditionalFormatting sqref="CV36">
    <cfRule type="expression" dxfId="2122" priority="2737">
      <formula>FM36&lt;&gt;""</formula>
    </cfRule>
    <cfRule type="expression" dxfId="2121" priority="2943">
      <formula>CV36=""</formula>
    </cfRule>
  </conditionalFormatting>
  <conditionalFormatting sqref="CW36">
    <cfRule type="expression" dxfId="2120" priority="2736">
      <formula>FM36&lt;&gt;""</formula>
    </cfRule>
    <cfRule type="expression" dxfId="2119" priority="2941">
      <formula>AND(CW36&lt;&gt;"",OR(CX36:DI36&lt;&gt;""))</formula>
    </cfRule>
    <cfRule type="expression" dxfId="2118" priority="2942">
      <formula>AND(CW36="",AND(CX36:DI36=""))</formula>
    </cfRule>
  </conditionalFormatting>
  <conditionalFormatting sqref="CX36">
    <cfRule type="expression" dxfId="2117" priority="2735">
      <formula>FM36&lt;&gt;""</formula>
    </cfRule>
    <cfRule type="expression" dxfId="2116" priority="2915">
      <formula>AND(CY36&lt;&gt;"",CX36="")</formula>
    </cfRule>
    <cfRule type="expression" dxfId="2115" priority="2939">
      <formula>AND(CW36&lt;&gt;"",OR(CX36:DI36&lt;&gt;""))</formula>
    </cfRule>
    <cfRule type="expression" dxfId="2114" priority="2940">
      <formula>AND(CW36="",AND(CX36:DI36=""))</formula>
    </cfRule>
  </conditionalFormatting>
  <conditionalFormatting sqref="CY36">
    <cfRule type="expression" dxfId="2113" priority="2734">
      <formula>FM36&lt;&gt;""</formula>
    </cfRule>
    <cfRule type="expression" dxfId="2112" priority="2916">
      <formula>AND(CX36&lt;&gt;"",CY36="")</formula>
    </cfRule>
    <cfRule type="expression" dxfId="2111" priority="2937">
      <formula>AND(CW36&lt;&gt;"",OR(CX36:DI36&lt;&gt;""))</formula>
    </cfRule>
    <cfRule type="expression" dxfId="2110" priority="2938">
      <formula>AND(CW36="",AND(CX36:DI36=""))</formula>
    </cfRule>
  </conditionalFormatting>
  <conditionalFormatting sqref="CZ36">
    <cfRule type="expression" dxfId="2109" priority="2733">
      <formula>FM36&lt;&gt;""</formula>
    </cfRule>
    <cfRule type="expression" dxfId="2108" priority="2935">
      <formula>AND(CW36&lt;&gt;"",OR(CX36:DI36&lt;&gt;""))</formula>
    </cfRule>
    <cfRule type="expression" dxfId="2107" priority="2936">
      <formula>AND(CW36="",AND(CX36:DI36=""))</formula>
    </cfRule>
  </conditionalFormatting>
  <conditionalFormatting sqref="DA36">
    <cfRule type="expression" dxfId="2106" priority="2732">
      <formula>FM36&lt;&gt;""</formula>
    </cfRule>
    <cfRule type="expression" dxfId="2105" priority="2913">
      <formula>AND(DB36&lt;&gt;"",DA36="")</formula>
    </cfRule>
    <cfRule type="expression" dxfId="2104" priority="2933">
      <formula>AND(CW36&lt;&gt;"",OR(CX36:DI36&lt;&gt;""))</formula>
    </cfRule>
    <cfRule type="expression" dxfId="2103" priority="2934">
      <formula>AND(CW36="",AND(CX36:DI36=""))</formula>
    </cfRule>
  </conditionalFormatting>
  <conditionalFormatting sqref="DB36">
    <cfRule type="expression" dxfId="2102" priority="2731">
      <formula>FM36&lt;&gt;""</formula>
    </cfRule>
    <cfRule type="expression" dxfId="2101" priority="2914">
      <formula>AND(DA36&lt;&gt;"",DB36="")</formula>
    </cfRule>
    <cfRule type="expression" dxfId="2100" priority="2931">
      <formula>AND(CW36&lt;&gt;"",OR(CX36:DI36&lt;&gt;""))</formula>
    </cfRule>
    <cfRule type="expression" dxfId="2099" priority="2932">
      <formula>AND(CW36="",AND(CX36:DI36=""))</formula>
    </cfRule>
  </conditionalFormatting>
  <conditionalFormatting sqref="DC36">
    <cfRule type="expression" dxfId="2098" priority="2730">
      <formula>FM36&lt;&gt;""</formula>
    </cfRule>
    <cfRule type="expression" dxfId="2097" priority="2929">
      <formula>AND(CW36&lt;&gt;"",OR(CX36:DI36&lt;&gt;""))</formula>
    </cfRule>
    <cfRule type="expression" dxfId="2096" priority="2930">
      <formula>AND(CW36="",AND(CX36:DI36=""))</formula>
    </cfRule>
  </conditionalFormatting>
  <conditionalFormatting sqref="DD36">
    <cfRule type="expression" dxfId="2095" priority="2729">
      <formula>FM36&lt;&gt;""</formula>
    </cfRule>
    <cfRule type="expression" dxfId="2094" priority="2927">
      <formula>AND(CW36&lt;&gt;"",OR(CX36:DI36&lt;&gt;""))</formula>
    </cfRule>
    <cfRule type="expression" dxfId="2093" priority="2928">
      <formula>AND(CW36="",AND(CX36:DI36=""))</formula>
    </cfRule>
  </conditionalFormatting>
  <conditionalFormatting sqref="DE36">
    <cfRule type="expression" dxfId="2092" priority="2728">
      <formula>FM36&lt;&gt;""</formula>
    </cfRule>
    <cfRule type="expression" dxfId="2091" priority="2925">
      <formula>AND(CW36&lt;&gt;"",OR(CX36:DI36&lt;&gt;""))</formula>
    </cfRule>
    <cfRule type="expression" dxfId="2090" priority="2926">
      <formula>AND(CW36="",AND(CX36:DI36=""))</formula>
    </cfRule>
  </conditionalFormatting>
  <conditionalFormatting sqref="DF36">
    <cfRule type="expression" dxfId="2089" priority="2727">
      <formula>FM36&lt;&gt;""</formula>
    </cfRule>
    <cfRule type="expression" dxfId="2088" priority="2909">
      <formula>AND(DG36&lt;&gt;"",DF36="")</formula>
    </cfRule>
    <cfRule type="expression" dxfId="2087" priority="2923">
      <formula>AND(CW36&lt;&gt;"",OR(CX36:DI36&lt;&gt;""))</formula>
    </cfRule>
    <cfRule type="expression" dxfId="2086" priority="2924">
      <formula>AND(CW36="",AND(CX36:DI36=""))</formula>
    </cfRule>
  </conditionalFormatting>
  <conditionalFormatting sqref="DG36">
    <cfRule type="expression" dxfId="2085" priority="2726">
      <formula>FM36&lt;&gt;""</formula>
    </cfRule>
    <cfRule type="expression" dxfId="2084" priority="2910">
      <formula>AND(DF36&lt;&gt;"",DG36="")</formula>
    </cfRule>
    <cfRule type="expression" dxfId="2083" priority="2921">
      <formula>AND(CW36&lt;&gt;"",OR(CX36:DI36&lt;&gt;""))</formula>
    </cfRule>
    <cfRule type="expression" dxfId="2082" priority="2922">
      <formula>AND(CW36="",AND(CX36:DI36=""))</formula>
    </cfRule>
  </conditionalFormatting>
  <conditionalFormatting sqref="DH36">
    <cfRule type="expression" dxfId="2081" priority="2725">
      <formula>FM36&lt;&gt;""</formula>
    </cfRule>
    <cfRule type="expression" dxfId="2080" priority="2919">
      <formula>AND(CW36&lt;&gt;"",OR(CX36:DI36&lt;&gt;""))</formula>
    </cfRule>
    <cfRule type="expression" dxfId="2079" priority="2920">
      <formula>AND(CW36="",AND(CX36:DI36=""))</formula>
    </cfRule>
  </conditionalFormatting>
  <conditionalFormatting sqref="DI36">
    <cfRule type="expression" dxfId="2078" priority="2724">
      <formula>FM36&lt;&gt;""</formula>
    </cfRule>
    <cfRule type="expression" dxfId="2077" priority="2917">
      <formula>AND(CW36&lt;&gt;"",OR(CX36:DI36&lt;&gt;""))</formula>
    </cfRule>
    <cfRule type="expression" dxfId="2076" priority="2918">
      <formula>AND(CW36="",AND(CX36:DI36=""))</formula>
    </cfRule>
  </conditionalFormatting>
  <conditionalFormatting sqref="DJ36">
    <cfRule type="expression" dxfId="2075" priority="2723">
      <formula>FM36&lt;&gt;""</formula>
    </cfRule>
    <cfRule type="expression" dxfId="2074" priority="2912">
      <formula>DJ36=""</formula>
    </cfRule>
  </conditionalFormatting>
  <conditionalFormatting sqref="DK36">
    <cfRule type="expression" dxfId="2073" priority="2722">
      <formula>FM36&lt;&gt;""</formula>
    </cfRule>
    <cfRule type="expression" dxfId="2072" priority="2911">
      <formula>AND(DJ36&lt;&gt;"自立",DK36="")</formula>
    </cfRule>
  </conditionalFormatting>
  <conditionalFormatting sqref="DL36">
    <cfRule type="expression" dxfId="2071" priority="2721">
      <formula>FM36&lt;&gt;""</formula>
    </cfRule>
    <cfRule type="expression" dxfId="2070" priority="2908">
      <formula>DL36=""</formula>
    </cfRule>
  </conditionalFormatting>
  <conditionalFormatting sqref="DM36">
    <cfRule type="expression" dxfId="2069" priority="2906">
      <formula>AND(DL36&lt;&gt;"アレルギー食",DM36&lt;&gt;"")</formula>
    </cfRule>
    <cfRule type="expression" dxfId="2068" priority="2907">
      <formula>AND(DL36="アレルギー食",DM36="")</formula>
    </cfRule>
  </conditionalFormatting>
  <conditionalFormatting sqref="DN36">
    <cfRule type="expression" dxfId="2067" priority="2720">
      <formula>FM36&lt;&gt;""</formula>
    </cfRule>
    <cfRule type="expression" dxfId="2066" priority="2905">
      <formula>DN36=""</formula>
    </cfRule>
  </conditionalFormatting>
  <conditionalFormatting sqref="DO36">
    <cfRule type="expression" dxfId="2065" priority="2719">
      <formula>FM36&lt;&gt;""</formula>
    </cfRule>
    <cfRule type="expression" dxfId="2064" priority="2899">
      <formula>AND(DO36&lt;&gt;"",DN36="")</formula>
    </cfRule>
    <cfRule type="expression" dxfId="2063" priority="2903">
      <formula>AND(DN36&lt;&gt;"自立",DO36="")</formula>
    </cfRule>
    <cfRule type="expression" dxfId="2062" priority="2904">
      <formula>AND(DN36="自立",DO36&lt;&gt;"")</formula>
    </cfRule>
  </conditionalFormatting>
  <conditionalFormatting sqref="DP36">
    <cfRule type="expression" dxfId="2061" priority="2718">
      <formula>FM36&lt;&gt;""</formula>
    </cfRule>
    <cfRule type="expression" dxfId="2060" priority="2902">
      <formula>DP36=""</formula>
    </cfRule>
  </conditionalFormatting>
  <conditionalFormatting sqref="DQ36">
    <cfRule type="expression" dxfId="2059" priority="2717">
      <formula>FM36&lt;&gt;""</formula>
    </cfRule>
    <cfRule type="expression" dxfId="2058" priority="2898">
      <formula>AND(DQ36&lt;&gt;"",DP36="")</formula>
    </cfRule>
    <cfRule type="expression" dxfId="2057" priority="2900">
      <formula>AND(DP36&lt;&gt;"自立",DQ36="")</formula>
    </cfRule>
    <cfRule type="expression" dxfId="2056" priority="2901">
      <formula>AND(DP36="自立",DQ36&lt;&gt;"")</formula>
    </cfRule>
  </conditionalFormatting>
  <conditionalFormatting sqref="DR36">
    <cfRule type="expression" dxfId="2055" priority="2716">
      <formula>FM36&lt;&gt;""</formula>
    </cfRule>
    <cfRule type="expression" dxfId="2054" priority="2897">
      <formula>DR36=""</formula>
    </cfRule>
  </conditionalFormatting>
  <conditionalFormatting sqref="DS36">
    <cfRule type="expression" dxfId="2053" priority="2715">
      <formula>FM36&lt;&gt;""</formula>
    </cfRule>
    <cfRule type="expression" dxfId="2052" priority="2894">
      <formula>AND(DS36&lt;&gt;"",DR36="")</formula>
    </cfRule>
    <cfRule type="expression" dxfId="2051" priority="2895">
      <formula>AND(DR36&lt;&gt;"自立",DS36="")</formula>
    </cfRule>
    <cfRule type="expression" dxfId="2050" priority="2896">
      <formula>AND(DR36="自立",DS36&lt;&gt;"")</formula>
    </cfRule>
  </conditionalFormatting>
  <conditionalFormatting sqref="DT36">
    <cfRule type="expression" dxfId="2049" priority="2714">
      <formula>FM36&lt;&gt;""</formula>
    </cfRule>
    <cfRule type="expression" dxfId="2048" priority="2893">
      <formula>DT36=""</formula>
    </cfRule>
  </conditionalFormatting>
  <conditionalFormatting sqref="DV36">
    <cfRule type="expression" dxfId="2047" priority="2712">
      <formula>FM36&lt;&gt;""</formula>
    </cfRule>
    <cfRule type="expression" dxfId="2046" priority="2892">
      <formula>DV36=""</formula>
    </cfRule>
  </conditionalFormatting>
  <conditionalFormatting sqref="EA36">
    <cfRule type="expression" dxfId="2045" priority="2710">
      <formula>FM36&lt;&gt;""</formula>
    </cfRule>
    <cfRule type="expression" dxfId="2044" priority="2842">
      <formula>AND(EB36&lt;&gt;"",EA36&lt;&gt;"その他")</formula>
    </cfRule>
    <cfRule type="expression" dxfId="2043" priority="2891">
      <formula>EA36=""</formula>
    </cfRule>
  </conditionalFormatting>
  <conditionalFormatting sqref="EB36">
    <cfRule type="expression" dxfId="2042" priority="2889">
      <formula>AND(EA36&lt;&gt;"その他",EB36&lt;&gt;"")</formula>
    </cfRule>
    <cfRule type="expression" dxfId="2041" priority="2890">
      <formula>AND(EA36="その他",EB36="")</formula>
    </cfRule>
  </conditionalFormatting>
  <conditionalFormatting sqref="EC36">
    <cfRule type="expression" dxfId="2040" priority="2709">
      <formula>FM36&lt;&gt;""</formula>
    </cfRule>
    <cfRule type="expression" dxfId="2039" priority="2888">
      <formula>AND(EC36:EI36="")</formula>
    </cfRule>
  </conditionalFormatting>
  <conditionalFormatting sqref="ED36">
    <cfRule type="expression" dxfId="2038" priority="2708">
      <formula>FM36&lt;&gt;""</formula>
    </cfRule>
    <cfRule type="expression" dxfId="2037" priority="2887">
      <formula>AND(EC36:EI36="")</formula>
    </cfRule>
  </conditionalFormatting>
  <conditionalFormatting sqref="EE36">
    <cfRule type="expression" dxfId="2036" priority="2707">
      <formula>FM36&lt;&gt;""</formula>
    </cfRule>
    <cfRule type="expression" dxfId="2035" priority="2886">
      <formula>AND(EC36:EI36="")</formula>
    </cfRule>
  </conditionalFormatting>
  <conditionalFormatting sqref="EF36">
    <cfRule type="expression" dxfId="2034" priority="2706">
      <formula>FM36&lt;&gt;""</formula>
    </cfRule>
    <cfRule type="expression" dxfId="2033" priority="2885">
      <formula>AND(EC36:EI36="")</formula>
    </cfRule>
  </conditionalFormatting>
  <conditionalFormatting sqref="EG36">
    <cfRule type="expression" dxfId="2032" priority="2705">
      <formula>FM36&lt;&gt;""</formula>
    </cfRule>
    <cfRule type="expression" dxfId="2031" priority="2884">
      <formula>AND(EC36:EI36="")</formula>
    </cfRule>
  </conditionalFormatting>
  <conditionalFormatting sqref="EH36">
    <cfRule type="expression" dxfId="2030" priority="2704">
      <formula>FM36&lt;&gt;""</formula>
    </cfRule>
    <cfRule type="expression" dxfId="2029" priority="2883">
      <formula>AND(EC36:EI36="")</formula>
    </cfRule>
  </conditionalFormatting>
  <conditionalFormatting sqref="EI36">
    <cfRule type="expression" dxfId="2028" priority="2703">
      <formula>FM36&lt;&gt;""</formula>
    </cfRule>
    <cfRule type="expression" dxfId="2027" priority="2882">
      <formula>AND(EC36:EI36="")</formula>
    </cfRule>
  </conditionalFormatting>
  <conditionalFormatting sqref="EL36">
    <cfRule type="expression" dxfId="2026" priority="2702">
      <formula>FM36&lt;&gt;""</formula>
    </cfRule>
    <cfRule type="expression" dxfId="2025" priority="2880">
      <formula>AND(EK36&lt;&gt;"",EL36&lt;&gt;"")</formula>
    </cfRule>
    <cfRule type="expression" dxfId="2024" priority="2881">
      <formula>AND(EK36="",EL36="")</formula>
    </cfRule>
  </conditionalFormatting>
  <conditionalFormatting sqref="EM36">
    <cfRule type="expression" dxfId="2023" priority="2701">
      <formula>FM36&lt;&gt;""</formula>
    </cfRule>
    <cfRule type="expression" dxfId="2022" priority="2878">
      <formula>AND(EK36&lt;&gt;"",EM36&lt;&gt;"")</formula>
    </cfRule>
    <cfRule type="expression" dxfId="2021" priority="2879">
      <formula>AND(EK36="",EM36="")</formula>
    </cfRule>
  </conditionalFormatting>
  <conditionalFormatting sqref="EN36">
    <cfRule type="expression" dxfId="2020" priority="2700">
      <formula>FM36&lt;&gt;""</formula>
    </cfRule>
    <cfRule type="expression" dxfId="2019" priority="2876">
      <formula>AND(EK36&lt;&gt;"",EN36&lt;&gt;"")</formula>
    </cfRule>
    <cfRule type="expression" dxfId="2018" priority="2877">
      <formula>AND(EK36="",EN36="")</formula>
    </cfRule>
  </conditionalFormatting>
  <conditionalFormatting sqref="EP36">
    <cfRule type="expression" dxfId="2017" priority="2870">
      <formula>AND(EK36&lt;&gt;"",EP36&lt;&gt;"")</formula>
    </cfRule>
    <cfRule type="expression" dxfId="2016" priority="2874">
      <formula>AND(EP36&lt;&gt;"",EO36="")</formula>
    </cfRule>
    <cfRule type="expression" dxfId="2015" priority="2875">
      <formula>AND(EO36&lt;&gt;"",EP36="")</formula>
    </cfRule>
  </conditionalFormatting>
  <conditionalFormatting sqref="EQ36">
    <cfRule type="expression" dxfId="2014" priority="2869">
      <formula>AND(EK36&lt;&gt;"",EQ36&lt;&gt;"")</formula>
    </cfRule>
    <cfRule type="expression" dxfId="2013" priority="2872">
      <formula>AND(EQ36&lt;&gt;"",EO36="")</formula>
    </cfRule>
    <cfRule type="expression" dxfId="2012" priority="2873">
      <formula>AND(EO36&lt;&gt;"",EQ36="")</formula>
    </cfRule>
  </conditionalFormatting>
  <conditionalFormatting sqref="EO36">
    <cfRule type="expression" dxfId="2011" priority="2871">
      <formula>AND(EK36&lt;&gt;"",EO36&lt;&gt;"")</formula>
    </cfRule>
  </conditionalFormatting>
  <conditionalFormatting sqref="ES36">
    <cfRule type="expression" dxfId="2010" priority="2699">
      <formula>FM36&lt;&gt;""</formula>
    </cfRule>
    <cfRule type="expression" dxfId="2009" priority="2867">
      <formula>AND(ER36&lt;&gt;"",ES36&lt;&gt;"")</formula>
    </cfRule>
    <cfRule type="expression" dxfId="2008" priority="2868">
      <formula>AND(ER36="",ES36="")</formula>
    </cfRule>
  </conditionalFormatting>
  <conditionalFormatting sqref="ET36">
    <cfRule type="expression" dxfId="2007" priority="2698">
      <formula>FM36&lt;&gt;""</formula>
    </cfRule>
    <cfRule type="expression" dxfId="2006" priority="2865">
      <formula>AND(ER36&lt;&gt;"",ET36&lt;&gt;"")</formula>
    </cfRule>
    <cfRule type="expression" dxfId="2005" priority="2866">
      <formula>AND(ER36="",ET36="")</formula>
    </cfRule>
  </conditionalFormatting>
  <conditionalFormatting sqref="EU36">
    <cfRule type="expression" dxfId="2004" priority="2697">
      <formula>FM36&lt;&gt;""</formula>
    </cfRule>
    <cfRule type="expression" dxfId="2003" priority="2863">
      <formula>AND(ER36&lt;&gt;"",EU36&lt;&gt;"")</formula>
    </cfRule>
    <cfRule type="expression" dxfId="2002" priority="2864">
      <formula>AND(ER36="",EU36="")</formula>
    </cfRule>
  </conditionalFormatting>
  <conditionalFormatting sqref="EW36">
    <cfRule type="expression" dxfId="2001" priority="2857">
      <formula>AND(ER36&lt;&gt;"",EW36&lt;&gt;"")</formula>
    </cfRule>
    <cfRule type="expression" dxfId="2000" priority="2861">
      <formula>AND(EW36&lt;&gt;"",EV36="")</formula>
    </cfRule>
    <cfRule type="expression" dxfId="1999" priority="2862">
      <formula>AND(EV36&lt;&gt;"",EW36="")</formula>
    </cfRule>
  </conditionalFormatting>
  <conditionalFormatting sqref="EX36">
    <cfRule type="expression" dxfId="1998" priority="2856">
      <formula>AND(ER36&lt;&gt;"",EX36&lt;&gt;"")</formula>
    </cfRule>
    <cfRule type="expression" dxfId="1997" priority="2859">
      <formula>AND(EX36&lt;&gt;"",EV36="")</formula>
    </cfRule>
    <cfRule type="expression" dxfId="1996" priority="2860">
      <formula>AND(EV36&lt;&gt;"",EX36="")</formula>
    </cfRule>
  </conditionalFormatting>
  <conditionalFormatting sqref="EV36">
    <cfRule type="expression" dxfId="1995" priority="2858">
      <formula>AND(ER36&lt;&gt;"",EV36&lt;&gt;"")</formula>
    </cfRule>
  </conditionalFormatting>
  <conditionalFormatting sqref="ER36">
    <cfRule type="expression" dxfId="1994" priority="2855">
      <formula>AND(ER36&lt;&gt;"",OR(ES36:EX36&lt;&gt;""))</formula>
    </cfRule>
  </conditionalFormatting>
  <conditionalFormatting sqref="EK36">
    <cfRule type="expression" dxfId="1993" priority="2854">
      <formula>AND(EK36&lt;&gt;"",OR(EL36:EQ36&lt;&gt;""))</formula>
    </cfRule>
  </conditionalFormatting>
  <conditionalFormatting sqref="EY36">
    <cfRule type="expression" dxfId="1992" priority="2696">
      <formula>FM36&lt;&gt;""</formula>
    </cfRule>
    <cfRule type="expression" dxfId="1991" priority="2853">
      <formula>AND(EY36:FD36="")</formula>
    </cfRule>
  </conditionalFormatting>
  <conditionalFormatting sqref="EZ36">
    <cfRule type="expression" dxfId="1990" priority="2695">
      <formula>FM36&lt;&gt;""</formula>
    </cfRule>
    <cfRule type="expression" dxfId="1989" priority="2852">
      <formula>AND(EY36:FD36="")</formula>
    </cfRule>
  </conditionalFormatting>
  <conditionalFormatting sqref="FA36">
    <cfRule type="expression" dxfId="1988" priority="2694">
      <formula>FM36&lt;&gt;""</formula>
    </cfRule>
    <cfRule type="expression" dxfId="1987" priority="2851">
      <formula>AND(EY36:FD36="")</formula>
    </cfRule>
  </conditionalFormatting>
  <conditionalFormatting sqref="FB36">
    <cfRule type="expression" dxfId="1986" priority="2693">
      <formula>FM36&lt;&gt;""</formula>
    </cfRule>
    <cfRule type="expression" dxfId="1985" priority="2850">
      <formula>AND(EY36:FD36="")</formula>
    </cfRule>
  </conditionalFormatting>
  <conditionalFormatting sqref="FD36">
    <cfRule type="expression" dxfId="1984" priority="2691">
      <formula>FM36&lt;&gt;""</formula>
    </cfRule>
    <cfRule type="expression" dxfId="1983" priority="2849">
      <formula>AND(EY36:FD36="")</formula>
    </cfRule>
  </conditionalFormatting>
  <conditionalFormatting sqref="FC36">
    <cfRule type="expression" dxfId="1982" priority="2692">
      <formula>FM36&lt;&gt;""</formula>
    </cfRule>
    <cfRule type="expression" dxfId="1981" priority="2848">
      <formula>AND(EY36:FD36="")</formula>
    </cfRule>
  </conditionalFormatting>
  <conditionalFormatting sqref="FE36">
    <cfRule type="expression" dxfId="1980" priority="2690">
      <formula>FM36&lt;&gt;""</formula>
    </cfRule>
    <cfRule type="expression" dxfId="1979" priority="2847">
      <formula>FE36=""</formula>
    </cfRule>
  </conditionalFormatting>
  <conditionalFormatting sqref="FF36">
    <cfRule type="expression" dxfId="1978" priority="2845">
      <formula>AND(FE36&lt;&gt;"2人以上の体制",FF36&lt;&gt;"")</formula>
    </cfRule>
    <cfRule type="expression" dxfId="1977" priority="2846">
      <formula>AND(FE36="2人以上の体制",FF36="")</formula>
    </cfRule>
  </conditionalFormatting>
  <conditionalFormatting sqref="FG36">
    <cfRule type="expression" dxfId="1976" priority="2689">
      <formula>FM36&lt;&gt;""</formula>
    </cfRule>
    <cfRule type="expression" dxfId="1975" priority="2844">
      <formula>FG36=""</formula>
    </cfRule>
  </conditionalFormatting>
  <conditionalFormatting sqref="FH36">
    <cfRule type="expression" dxfId="1974" priority="2688">
      <formula>FM36&lt;&gt;""</formula>
    </cfRule>
    <cfRule type="expression" dxfId="1973" priority="2843">
      <formula>FH36=""</formula>
    </cfRule>
  </conditionalFormatting>
  <conditionalFormatting sqref="BO36">
    <cfRule type="expression" dxfId="1972" priority="2762">
      <formula>FM36&lt;&gt;""</formula>
    </cfRule>
    <cfRule type="expression" dxfId="1971" priority="2841">
      <formula>BO36=""</formula>
    </cfRule>
  </conditionalFormatting>
  <conditionalFormatting sqref="BP36">
    <cfRule type="expression" dxfId="1970" priority="2761">
      <formula>FM36&lt;&gt;""</formula>
    </cfRule>
    <cfRule type="expression" dxfId="1969" priority="2840">
      <formula>BP36=""</formula>
    </cfRule>
  </conditionalFormatting>
  <conditionalFormatting sqref="BQ36">
    <cfRule type="expression" dxfId="1968" priority="2760">
      <formula>FM36&lt;&gt;""</formula>
    </cfRule>
    <cfRule type="expression" dxfId="1967" priority="2839">
      <formula>BQ36=""</formula>
    </cfRule>
  </conditionalFormatting>
  <conditionalFormatting sqref="BR36">
    <cfRule type="expression" dxfId="1966" priority="2759">
      <formula>FM36&lt;&gt;""</formula>
    </cfRule>
    <cfRule type="expression" dxfId="1965" priority="2828">
      <formula>AND(BR36:BS36="")</formula>
    </cfRule>
  </conditionalFormatting>
  <conditionalFormatting sqref="BS36">
    <cfRule type="expression" dxfId="1964" priority="2758">
      <formula>FM36&lt;&gt;""</formula>
    </cfRule>
    <cfRule type="expression" dxfId="1963" priority="2838">
      <formula>AND(BR36:BS36="")</formula>
    </cfRule>
  </conditionalFormatting>
  <conditionalFormatting sqref="BU36">
    <cfRule type="expression" dxfId="1962" priority="2833">
      <formula>AND(BT36="",BU36&lt;&gt;"")</formula>
    </cfRule>
    <cfRule type="expression" dxfId="1961" priority="2837">
      <formula>AND(BT36&lt;&gt;"",BU36="")</formula>
    </cfRule>
  </conditionalFormatting>
  <conditionalFormatting sqref="BV36">
    <cfRule type="expression" dxfId="1960" priority="2832">
      <formula>AND(BT36="",BV36&lt;&gt;"")</formula>
    </cfRule>
    <cfRule type="expression" dxfId="1959" priority="2836">
      <formula>AND(BT36&lt;&gt;"",BV36="")</formula>
    </cfRule>
  </conditionalFormatting>
  <conditionalFormatting sqref="BW36">
    <cfRule type="expression" dxfId="1958" priority="2831">
      <formula>AND(BT36="",BW36&lt;&gt;"")</formula>
    </cfRule>
    <cfRule type="expression" dxfId="1957" priority="2835">
      <formula>AND(BT36&lt;&gt;"",AND(BW36:BX36=""))</formula>
    </cfRule>
  </conditionalFormatting>
  <conditionalFormatting sqref="BX36">
    <cfRule type="expression" dxfId="1956" priority="2830">
      <formula>AND(BT36="",BX36&lt;&gt;"")</formula>
    </cfRule>
    <cfRule type="expression" dxfId="1955" priority="2834">
      <formula>AND(BT36&lt;&gt;"",AND(BW36:BX36=""))</formula>
    </cfRule>
  </conditionalFormatting>
  <conditionalFormatting sqref="BT36">
    <cfRule type="expression" dxfId="1954" priority="2829">
      <formula>AND(BT36="",OR(BU36:BX36&lt;&gt;""))</formula>
    </cfRule>
  </conditionalFormatting>
  <conditionalFormatting sqref="BY36">
    <cfRule type="expression" dxfId="1953" priority="2757">
      <formula>FM36&lt;&gt;""</formula>
    </cfRule>
    <cfRule type="expression" dxfId="1952" priority="2827">
      <formula>BY36=""</formula>
    </cfRule>
  </conditionalFormatting>
  <conditionalFormatting sqref="BZ36">
    <cfRule type="expression" dxfId="1951" priority="2756">
      <formula>FM36&lt;&gt;""</formula>
    </cfRule>
    <cfRule type="expression" dxfId="1950" priority="2826">
      <formula>BZ36=""</formula>
    </cfRule>
  </conditionalFormatting>
  <conditionalFormatting sqref="CC36">
    <cfRule type="expression" dxfId="1949" priority="2755">
      <formula>FM36&lt;&gt;""</formula>
    </cfRule>
    <cfRule type="expression" dxfId="1948" priority="2825">
      <formula>CC36=""</formula>
    </cfRule>
  </conditionalFormatting>
  <conditionalFormatting sqref="CD36">
    <cfRule type="expression" dxfId="1947" priority="2754">
      <formula>FM36&lt;&gt;""</formula>
    </cfRule>
    <cfRule type="expression" dxfId="1946" priority="2824">
      <formula>CD36=""</formula>
    </cfRule>
  </conditionalFormatting>
  <conditionalFormatting sqref="CE36">
    <cfRule type="expression" dxfId="1945" priority="2753">
      <formula>FM36&lt;&gt;""</formula>
    </cfRule>
    <cfRule type="expression" dxfId="1944" priority="2823">
      <formula>CE36=""</formula>
    </cfRule>
  </conditionalFormatting>
  <conditionalFormatting sqref="FK36">
    <cfRule type="expression" dxfId="1943" priority="2822">
      <formula>FK36=""</formula>
    </cfRule>
  </conditionalFormatting>
  <conditionalFormatting sqref="H36">
    <cfRule type="expression" dxfId="1942" priority="2803">
      <formula>FM36&lt;&gt;""</formula>
    </cfRule>
    <cfRule type="expression" dxfId="1941" priority="2819">
      <formula>H36=""</formula>
    </cfRule>
  </conditionalFormatting>
  <conditionalFormatting sqref="B36">
    <cfRule type="expression" dxfId="1940" priority="2687">
      <formula>FM36&lt;&gt;""</formula>
    </cfRule>
    <cfRule type="expression" dxfId="1939" priority="2818">
      <formula>B36=""</formula>
    </cfRule>
  </conditionalFormatting>
  <conditionalFormatting sqref="CF36">
    <cfRule type="expression" dxfId="1938" priority="2752">
      <formula>FM36&lt;&gt;""</formula>
    </cfRule>
    <cfRule type="expression" dxfId="1937" priority="2817">
      <formula>CF36=""</formula>
    </cfRule>
  </conditionalFormatting>
  <conditionalFormatting sqref="EJ36">
    <cfRule type="expression" dxfId="1936" priority="2816">
      <formula>AND(OR(EC36:EH36&lt;&gt;""),EJ36="")</formula>
    </cfRule>
  </conditionalFormatting>
  <conditionalFormatting sqref="BE36">
    <cfRule type="expression" dxfId="1935" priority="2763">
      <formula>FM36&lt;&gt;""</formula>
    </cfRule>
    <cfRule type="expression" dxfId="1934" priority="2815">
      <formula>BE36=""</formula>
    </cfRule>
  </conditionalFormatting>
  <conditionalFormatting sqref="BF36">
    <cfRule type="expression" dxfId="1933" priority="2814">
      <formula>AND(BE36="同居",AND(BF36="",BG36=""))</formula>
    </cfRule>
  </conditionalFormatting>
  <conditionalFormatting sqref="CB36">
    <cfRule type="expression" dxfId="1932" priority="2813">
      <formula>AND(CA36&lt;&gt;"",CB36="")</formula>
    </cfRule>
  </conditionalFormatting>
  <conditionalFormatting sqref="CA36">
    <cfRule type="expression" dxfId="1931" priority="2812">
      <formula>AND(CA36="",CB36&lt;&gt;"")</formula>
    </cfRule>
  </conditionalFormatting>
  <conditionalFormatting sqref="DU36">
    <cfRule type="expression" dxfId="1930" priority="2713">
      <formula>FM36&lt;&gt;""</formula>
    </cfRule>
    <cfRule type="expression" dxfId="1929" priority="2809">
      <formula>AND(DU36&lt;&gt;"",DT36="")</formula>
    </cfRule>
    <cfRule type="expression" dxfId="1928" priority="2810">
      <formula>AND(DT36&lt;&gt;"自立",DU36="")</formula>
    </cfRule>
    <cfRule type="expression" dxfId="1927" priority="2811">
      <formula>AND(DT36="自立",DU36&lt;&gt;"")</formula>
    </cfRule>
  </conditionalFormatting>
  <conditionalFormatting sqref="DW36">
    <cfRule type="expression" dxfId="1926" priority="2711">
      <formula>FM36&lt;&gt;""</formula>
    </cfRule>
    <cfRule type="expression" dxfId="1925" priority="2806">
      <formula>AND(DW36&lt;&gt;"",DV36="")</formula>
    </cfRule>
    <cfRule type="expression" dxfId="1924" priority="2807">
      <formula>AND(DV36="自立",DW36&lt;&gt;"")</formula>
    </cfRule>
    <cfRule type="expression" dxfId="1923" priority="2808">
      <formula>AND(DV36&lt;&gt;"自立",DW36="")</formula>
    </cfRule>
  </conditionalFormatting>
  <conditionalFormatting sqref="I36:J36">
    <cfRule type="expression" dxfId="1922" priority="2805">
      <formula>I36=""</formula>
    </cfRule>
  </conditionalFormatting>
  <conditionalFormatting sqref="P36">
    <cfRule type="expression" dxfId="1921" priority="2799">
      <formula>FM36&lt;&gt;""</formula>
    </cfRule>
    <cfRule type="expression" dxfId="1920" priority="2804">
      <formula>P36=""</formula>
    </cfRule>
  </conditionalFormatting>
  <conditionalFormatting sqref="FN36">
    <cfRule type="expression" dxfId="1919" priority="2682">
      <formula>AND(FN36="",AND(Q36:FJ36=""))</formula>
    </cfRule>
    <cfRule type="expression" dxfId="1918" priority="2683">
      <formula>AND(FN36&lt;&gt;"",OR(Q36:FJ36&lt;&gt;""))</formula>
    </cfRule>
  </conditionalFormatting>
  <conditionalFormatting sqref="FM36">
    <cfRule type="expression" dxfId="1917" priority="2684">
      <formula>AND(FM36="",AND(Q36:FJ36=""))</formula>
    </cfRule>
    <cfRule type="expression" dxfId="1916" priority="2686">
      <formula>AND(FM36&lt;&gt;"",OR(Q36:FJ36&lt;&gt;""))</formula>
    </cfRule>
  </conditionalFormatting>
  <conditionalFormatting sqref="FL36">
    <cfRule type="expression" dxfId="1915" priority="2685">
      <formula>FL36=""</formula>
    </cfRule>
  </conditionalFormatting>
  <conditionalFormatting sqref="C37">
    <cfRule type="expression" dxfId="1914" priority="2681">
      <formula>C37=""</formula>
    </cfRule>
  </conditionalFormatting>
  <conditionalFormatting sqref="D37">
    <cfRule type="expression" dxfId="1913" priority="2680">
      <formula>D37=""</formula>
    </cfRule>
  </conditionalFormatting>
  <conditionalFormatting sqref="E37">
    <cfRule type="expression" dxfId="1912" priority="2679">
      <formula>E37=""</formula>
    </cfRule>
  </conditionalFormatting>
  <conditionalFormatting sqref="G37">
    <cfRule type="expression" dxfId="1911" priority="2678">
      <formula>G37=""</formula>
    </cfRule>
  </conditionalFormatting>
  <conditionalFormatting sqref="K37">
    <cfRule type="expression" dxfId="1910" priority="2419">
      <formula>FM37&lt;&gt;""</formula>
    </cfRule>
    <cfRule type="expression" dxfId="1909" priority="2677">
      <formula>AND(K37="",L37="")</formula>
    </cfRule>
  </conditionalFormatting>
  <conditionalFormatting sqref="L37">
    <cfRule type="expression" dxfId="1908" priority="2418">
      <formula>FM37&lt;&gt;""</formula>
    </cfRule>
    <cfRule type="expression" dxfId="1907" priority="2676">
      <formula>AND(K37="",L37="")</formula>
    </cfRule>
  </conditionalFormatting>
  <conditionalFormatting sqref="O37">
    <cfRule type="expression" dxfId="1906" priority="2417">
      <formula>FM37&lt;&gt;""</formula>
    </cfRule>
    <cfRule type="expression" dxfId="1905" priority="2675">
      <formula>O37=""</formula>
    </cfRule>
  </conditionalFormatting>
  <conditionalFormatting sqref="Q37">
    <cfRule type="expression" dxfId="1904" priority="2415">
      <formula>FM37&lt;&gt;""</formula>
    </cfRule>
    <cfRule type="expression" dxfId="1903" priority="2673">
      <formula>AND(Q37&lt;&gt;"",OR(R37:AD37&lt;&gt;""))</formula>
    </cfRule>
    <cfRule type="expression" dxfId="1902" priority="2674">
      <formula>AND(Q37="",AND(R37:AD37=""))</formula>
    </cfRule>
  </conditionalFormatting>
  <conditionalFormatting sqref="R37">
    <cfRule type="expression" dxfId="1901" priority="2414">
      <formula>FM37&lt;&gt;""</formula>
    </cfRule>
    <cfRule type="expression" dxfId="1900" priority="2671">
      <formula>AND(Q37&lt;&gt;"",OR(R37:AD37&lt;&gt;""))</formula>
    </cfRule>
    <cfRule type="expression" dxfId="1899" priority="2672">
      <formula>AND(Q37="",AND(R37:AD37=""))</formula>
    </cfRule>
  </conditionalFormatting>
  <conditionalFormatting sqref="S37">
    <cfRule type="expression" dxfId="1898" priority="2413">
      <formula>FM37&lt;&gt;""</formula>
    </cfRule>
    <cfRule type="expression" dxfId="1897" priority="2669">
      <formula>AND(Q37&lt;&gt;"",OR(R37:AD37&lt;&gt;""))</formula>
    </cfRule>
    <cfRule type="expression" dxfId="1896" priority="2670">
      <formula>AND(Q37="",AND(R37:AD37=""))</formula>
    </cfRule>
  </conditionalFormatting>
  <conditionalFormatting sqref="T37">
    <cfRule type="expression" dxfId="1895" priority="2412">
      <formula>FM37&lt;&gt;""</formula>
    </cfRule>
    <cfRule type="expression" dxfId="1894" priority="2657">
      <formula>AND(Q37&lt;&gt;"",OR(R37:AD37&lt;&gt;""))</formula>
    </cfRule>
    <cfRule type="expression" dxfId="1893" priority="2668">
      <formula>AND(Q37="",AND(R37:AD37=""))</formula>
    </cfRule>
  </conditionalFormatting>
  <conditionalFormatting sqref="U37">
    <cfRule type="expression" dxfId="1892" priority="2411">
      <formula>FM37&lt;&gt;""</formula>
    </cfRule>
    <cfRule type="expression" dxfId="1891" priority="2656">
      <formula>AND(Q37&lt;&gt;"",OR(R37:AD37&lt;&gt;""))</formula>
    </cfRule>
    <cfRule type="expression" dxfId="1890" priority="2667">
      <formula>AND(Q37="",AND(R37:AD37=""))</formula>
    </cfRule>
  </conditionalFormatting>
  <conditionalFormatting sqref="V37">
    <cfRule type="expression" dxfId="1889" priority="2410">
      <formula>FM37&lt;&gt;""</formula>
    </cfRule>
    <cfRule type="expression" dxfId="1888" priority="2655">
      <formula>AND(Q37&lt;&gt;"",OR(R37:AD37&lt;&gt;""))</formula>
    </cfRule>
    <cfRule type="expression" dxfId="1887" priority="2666">
      <formula>AND(Q37="",AND(R37:AD37=""))</formula>
    </cfRule>
  </conditionalFormatting>
  <conditionalFormatting sqref="W37">
    <cfRule type="expression" dxfId="1886" priority="2409">
      <formula>FM37&lt;&gt;""</formula>
    </cfRule>
    <cfRule type="expression" dxfId="1885" priority="2654">
      <formula>AND(Q37&lt;&gt;"",OR(R37:AD37&lt;&gt;""))</formula>
    </cfRule>
    <cfRule type="expression" dxfId="1884" priority="2665">
      <formula>AND(Q37="",AND(R37:AD37=""))</formula>
    </cfRule>
  </conditionalFormatting>
  <conditionalFormatting sqref="X37">
    <cfRule type="expression" dxfId="1883" priority="2408">
      <formula>FM37&lt;&gt;""</formula>
    </cfRule>
    <cfRule type="expression" dxfId="1882" priority="2653">
      <formula>AND(Q37&lt;&gt;"",OR(R37:AD37&lt;&gt;""))</formula>
    </cfRule>
    <cfRule type="expression" dxfId="1881" priority="2664">
      <formula>AND(Q37="",AND(R37:AD37=""))</formula>
    </cfRule>
  </conditionalFormatting>
  <conditionalFormatting sqref="Y37">
    <cfRule type="expression" dxfId="1880" priority="2407">
      <formula>FM37&lt;&gt;""</formula>
    </cfRule>
    <cfRule type="expression" dxfId="1879" priority="2652">
      <formula>AND(Q37&lt;&gt;"",OR(R37:AD37&lt;&gt;""))</formula>
    </cfRule>
    <cfRule type="expression" dxfId="1878" priority="2663">
      <formula>AND(Q37="",AND(R37:AD37=""))</formula>
    </cfRule>
  </conditionalFormatting>
  <conditionalFormatting sqref="Z37">
    <cfRule type="expression" dxfId="1877" priority="2406">
      <formula>FM37&lt;&gt;""</formula>
    </cfRule>
    <cfRule type="expression" dxfId="1876" priority="2651">
      <formula>AND(Q37&lt;&gt;"",OR(R37:AD37&lt;&gt;""))</formula>
    </cfRule>
    <cfRule type="expression" dxfId="1875" priority="2662">
      <formula>AND(Q37="",AND(R37:AD37=""))</formula>
    </cfRule>
  </conditionalFormatting>
  <conditionalFormatting sqref="AA37">
    <cfRule type="expression" dxfId="1874" priority="2405">
      <formula>FM37&lt;&gt;""</formula>
    </cfRule>
    <cfRule type="expression" dxfId="1873" priority="2650">
      <formula>AND(Q37&lt;&gt;"",OR(R37:AD37&lt;&gt;""))</formula>
    </cfRule>
    <cfRule type="expression" dxfId="1872" priority="2661">
      <formula>AND(Q37="",AND(R37:AD37=""))</formula>
    </cfRule>
  </conditionalFormatting>
  <conditionalFormatting sqref="AB37">
    <cfRule type="expression" dxfId="1871" priority="2404">
      <formula>FM37&lt;&gt;""</formula>
    </cfRule>
    <cfRule type="expression" dxfId="1870" priority="2649">
      <formula>AND(Q37&lt;&gt;"",OR(R37:AD37&lt;&gt;""))</formula>
    </cfRule>
    <cfRule type="expression" dxfId="1869" priority="2660">
      <formula>AND(Q37="",AND(R37:AD37=""))</formula>
    </cfRule>
  </conditionalFormatting>
  <conditionalFormatting sqref="AC37">
    <cfRule type="expression" dxfId="1868" priority="2403">
      <formula>FM37&lt;&gt;""</formula>
    </cfRule>
    <cfRule type="expression" dxfId="1867" priority="2648">
      <formula>AND(Q37&lt;&gt;"",OR(R37:AD37&lt;&gt;""))</formula>
    </cfRule>
    <cfRule type="expression" dxfId="1866" priority="2659">
      <formula>AND(Q37="",AND(R37:AD37=""))</formula>
    </cfRule>
  </conditionalFormatting>
  <conditionalFormatting sqref="AD37">
    <cfRule type="expression" dxfId="1865" priority="2402">
      <formula>FM37&lt;&gt;""</formula>
    </cfRule>
    <cfRule type="expression" dxfId="1864" priority="2647">
      <formula>AND(Q37&lt;&gt;"",OR(R37:AD37&lt;&gt;""))</formula>
    </cfRule>
    <cfRule type="expression" dxfId="1863" priority="2658">
      <formula>AND(Q37="",AND(R37:AD37=""))</formula>
    </cfRule>
  </conditionalFormatting>
  <conditionalFormatting sqref="AE37">
    <cfRule type="expression" dxfId="1862" priority="2401">
      <formula>FM37&lt;&gt;""</formula>
    </cfRule>
    <cfRule type="expression" dxfId="1861" priority="2644">
      <formula>AND(AE37="無",OR(AF37:AI37&lt;&gt;""))</formula>
    </cfRule>
    <cfRule type="expression" dxfId="1860" priority="2645">
      <formula>AND(AE37="有",AND(AF37:AI37=""))</formula>
    </cfRule>
    <cfRule type="expression" dxfId="1859" priority="2646">
      <formula>AE37=""</formula>
    </cfRule>
  </conditionalFormatting>
  <conditionalFormatting sqref="AF37">
    <cfRule type="expression" dxfId="1858" priority="2639">
      <formula>AND(AE37="無",OR(AF37:AI37&lt;&gt;""))</formula>
    </cfRule>
    <cfRule type="expression" dxfId="1857" priority="2643">
      <formula>AND(AE37="有",AND(AF37:AI37=""))</formula>
    </cfRule>
  </conditionalFormatting>
  <conditionalFormatting sqref="AG37">
    <cfRule type="expression" dxfId="1856" priority="2638">
      <formula>AND(AE37="無",OR(AF37:AI37&lt;&gt;""))</formula>
    </cfRule>
    <cfRule type="expression" dxfId="1855" priority="2642">
      <formula>AND(AE37="有",AND(AF37:AI37=""))</formula>
    </cfRule>
  </conditionalFormatting>
  <conditionalFormatting sqref="AH37">
    <cfRule type="expression" dxfId="1854" priority="2637">
      <formula>AND(AE37="無",OR(AF37:AI37&lt;&gt;""))</formula>
    </cfRule>
    <cfRule type="expression" dxfId="1853" priority="2641">
      <formula>AND(AE37="有",AND(AF37:AI37=""))</formula>
    </cfRule>
  </conditionalFormatting>
  <conditionalFormatting sqref="AI37">
    <cfRule type="expression" dxfId="1852" priority="2636">
      <formula>AND(AE37="無",OR(AF37:AI37&lt;&gt;""))</formula>
    </cfRule>
    <cfRule type="expression" dxfId="1851" priority="2640">
      <formula>AND(AE37="有",AND(AF37:AI37=""))</formula>
    </cfRule>
  </conditionalFormatting>
  <conditionalFormatting sqref="AJ37">
    <cfRule type="expression" dxfId="1850" priority="2400">
      <formula>FM37&lt;&gt;""</formula>
    </cfRule>
    <cfRule type="expression" dxfId="1849" priority="2635">
      <formula>AJ37=""</formula>
    </cfRule>
  </conditionalFormatting>
  <conditionalFormatting sqref="AK37">
    <cfRule type="expression" dxfId="1848" priority="2399">
      <formula>FM37&lt;&gt;""</formula>
    </cfRule>
    <cfRule type="expression" dxfId="1847" priority="2634">
      <formula>AK37=""</formula>
    </cfRule>
  </conditionalFormatting>
  <conditionalFormatting sqref="AL37">
    <cfRule type="expression" dxfId="1846" priority="2398">
      <formula>FM37&lt;&gt;""</formula>
    </cfRule>
    <cfRule type="expression" dxfId="1845" priority="2633">
      <formula>AL37=""</formula>
    </cfRule>
  </conditionalFormatting>
  <conditionalFormatting sqref="AM37">
    <cfRule type="expression" dxfId="1844" priority="2397">
      <formula>FM37&lt;&gt;""</formula>
    </cfRule>
    <cfRule type="expression" dxfId="1843" priority="2632">
      <formula>AM37=""</formula>
    </cfRule>
  </conditionalFormatting>
  <conditionalFormatting sqref="AN37">
    <cfRule type="expression" dxfId="1842" priority="2396">
      <formula>FM37&lt;&gt;""</formula>
    </cfRule>
    <cfRule type="expression" dxfId="1841" priority="2627">
      <formula>AND(AN37="なし",AO37&lt;&gt;"")</formula>
    </cfRule>
    <cfRule type="expression" dxfId="1840" priority="2628">
      <formula>AND(AN37="あり",AO37="")</formula>
    </cfRule>
    <cfRule type="expression" dxfId="1839" priority="2631">
      <formula>AN37=""</formula>
    </cfRule>
  </conditionalFormatting>
  <conditionalFormatting sqref="AO37">
    <cfRule type="expression" dxfId="1838" priority="2629">
      <formula>AND(AN37="なし",AO37&lt;&gt;"")</formula>
    </cfRule>
    <cfRule type="expression" dxfId="1837" priority="2630">
      <formula>AND(AN37="あり",AO37="")</formula>
    </cfRule>
  </conditionalFormatting>
  <conditionalFormatting sqref="AP37">
    <cfRule type="expression" dxfId="1836" priority="2395">
      <formula>FM37&lt;&gt;""</formula>
    </cfRule>
    <cfRule type="expression" dxfId="1835" priority="2625">
      <formula>AND(AP37&lt;&gt;"",OR(AQ37:BD37&lt;&gt;""))</formula>
    </cfRule>
    <cfRule type="expression" dxfId="1834" priority="2626">
      <formula>AND(AP37="",AND(AQ37:BD37=""))</formula>
    </cfRule>
  </conditionalFormatting>
  <conditionalFormatting sqref="AQ37">
    <cfRule type="expression" dxfId="1833" priority="2394">
      <formula>FM37&lt;&gt;""</formula>
    </cfRule>
    <cfRule type="expression" dxfId="1832" priority="2623">
      <formula>AND(AP37&lt;&gt;"",OR(AQ37:BD37&lt;&gt;""))</formula>
    </cfRule>
    <cfRule type="expression" dxfId="1831" priority="2624">
      <formula>AND(AP37="",AND(AQ37:BD37=""))</formula>
    </cfRule>
  </conditionalFormatting>
  <conditionalFormatting sqref="AR37">
    <cfRule type="expression" dxfId="1830" priority="2393">
      <formula>FM37&lt;&gt;""</formula>
    </cfRule>
    <cfRule type="expression" dxfId="1829" priority="2621">
      <formula>AND(AP37&lt;&gt;"",OR(AQ37:BD37&lt;&gt;""))</formula>
    </cfRule>
    <cfRule type="expression" dxfId="1828" priority="2622">
      <formula>AND(AP37="",AND(AQ37:BD37=""))</formula>
    </cfRule>
  </conditionalFormatting>
  <conditionalFormatting sqref="AS37">
    <cfRule type="expression" dxfId="1827" priority="2392">
      <formula>FM37&lt;&gt;""</formula>
    </cfRule>
    <cfRule type="expression" dxfId="1826" priority="2619">
      <formula>AND(AP37&lt;&gt;"",OR(AQ37:BD37&lt;&gt;""))</formula>
    </cfRule>
    <cfRule type="expression" dxfId="1825" priority="2620">
      <formula>AND(AP37="",AND(AQ37:BD37=""))</formula>
    </cfRule>
  </conditionalFormatting>
  <conditionalFormatting sqref="AT37">
    <cfRule type="expression" dxfId="1824" priority="2391">
      <formula>FM37&lt;&gt;""</formula>
    </cfRule>
    <cfRule type="expression" dxfId="1823" priority="2617">
      <formula>AND(AP37&lt;&gt;"",OR(AQ37:BD37&lt;&gt;""))</formula>
    </cfRule>
    <cfRule type="expression" dxfId="1822" priority="2618">
      <formula>AND(AP37="",AND(AQ37:BD37=""))</formula>
    </cfRule>
  </conditionalFormatting>
  <conditionalFormatting sqref="AU37">
    <cfRule type="expression" dxfId="1821" priority="2390">
      <formula>FM37&lt;&gt;""</formula>
    </cfRule>
    <cfRule type="expression" dxfId="1820" priority="2615">
      <formula>AND(AP37&lt;&gt;"",OR(AQ37:BD37&lt;&gt;""))</formula>
    </cfRule>
    <cfRule type="expression" dxfId="1819" priority="2616">
      <formula>AND(AP37="",AND(AQ37:BD37=""))</formula>
    </cfRule>
  </conditionalFormatting>
  <conditionalFormatting sqref="AV37">
    <cfRule type="expression" dxfId="1818" priority="2389">
      <formula>FM37&lt;&gt;""</formula>
    </cfRule>
    <cfRule type="expression" dxfId="1817" priority="2613">
      <formula>AND(AP37&lt;&gt;"",OR(AQ37:BD37&lt;&gt;""))</formula>
    </cfRule>
    <cfRule type="expression" dxfId="1816" priority="2614">
      <formula>AND(AP37="",AND(AQ37:BD37=""))</formula>
    </cfRule>
  </conditionalFormatting>
  <conditionalFormatting sqref="AW37">
    <cfRule type="expression" dxfId="1815" priority="2388">
      <formula>FM37&lt;&gt;""</formula>
    </cfRule>
    <cfRule type="expression" dxfId="1814" priority="2611">
      <formula>AND(AP37&lt;&gt;"",OR(AQ37:BD37&lt;&gt;""))</formula>
    </cfRule>
    <cfRule type="expression" dxfId="1813" priority="2612">
      <formula>AND(AP37="",AND(AQ37:BD37=""))</formula>
    </cfRule>
  </conditionalFormatting>
  <conditionalFormatting sqref="AX37">
    <cfRule type="expression" dxfId="1812" priority="2387">
      <formula>FM37&lt;&gt;""</formula>
    </cfRule>
    <cfRule type="expression" dxfId="1811" priority="2609">
      <formula>AND(AP37&lt;&gt;"",OR(AQ37:BD37&lt;&gt;""))</formula>
    </cfRule>
    <cfRule type="expression" dxfId="1810" priority="2610">
      <formula>AND(AP37="",AND(AQ37:BD37=""))</formula>
    </cfRule>
  </conditionalFormatting>
  <conditionalFormatting sqref="AY37">
    <cfRule type="expression" dxfId="1809" priority="2386">
      <formula>FM37&lt;&gt;""</formula>
    </cfRule>
    <cfRule type="expression" dxfId="1808" priority="2607">
      <formula>AND(AP37&lt;&gt;"",OR(AQ37:BD37&lt;&gt;""))</formula>
    </cfRule>
    <cfRule type="expression" dxfId="1807" priority="2608">
      <formula>AND(AP37="",AND(AQ37:BD37=""))</formula>
    </cfRule>
  </conditionalFormatting>
  <conditionalFormatting sqref="AZ37">
    <cfRule type="expression" dxfId="1806" priority="2385">
      <formula>FM37&lt;&gt;""</formula>
    </cfRule>
    <cfRule type="expression" dxfId="1805" priority="2605">
      <formula>AND(AP37&lt;&gt;"",OR(AQ37:BD37&lt;&gt;""))</formula>
    </cfRule>
    <cfRule type="expression" dxfId="1804" priority="2606">
      <formula>AND(AP37="",AND(AQ37:BD37=""))</formula>
    </cfRule>
  </conditionalFormatting>
  <conditionalFormatting sqref="BA37">
    <cfRule type="expression" dxfId="1803" priority="2384">
      <formula>FM37&lt;&gt;""</formula>
    </cfRule>
    <cfRule type="expression" dxfId="1802" priority="2603">
      <formula>AND(AP37&lt;&gt;"",OR(AQ37:BD37&lt;&gt;""))</formula>
    </cfRule>
    <cfRule type="expression" dxfId="1801" priority="2604">
      <formula>AND(AP37="",AND(AQ37:BD37=""))</formula>
    </cfRule>
  </conditionalFormatting>
  <conditionalFormatting sqref="BB37">
    <cfRule type="expression" dxfId="1800" priority="2383">
      <formula>FM37&lt;&gt;""</formula>
    </cfRule>
    <cfRule type="expression" dxfId="1799" priority="2601">
      <formula>AND(AP37&lt;&gt;"",OR(AQ37:BD37&lt;&gt;""))</formula>
    </cfRule>
    <cfRule type="expression" dxfId="1798" priority="2602">
      <formula>AND(AP37="",AND(AQ37:BD37=""))</formula>
    </cfRule>
  </conditionalFormatting>
  <conditionalFormatting sqref="BC37">
    <cfRule type="expression" dxfId="1797" priority="2382">
      <formula>FM37&lt;&gt;""</formula>
    </cfRule>
    <cfRule type="expression" dxfId="1796" priority="2599">
      <formula>AND(AP37&lt;&gt;"",OR(AQ37:BD37&lt;&gt;""))</formula>
    </cfRule>
    <cfRule type="expression" dxfId="1795" priority="2600">
      <formula>AND(AP37="",AND(AQ37:BD37=""))</formula>
    </cfRule>
  </conditionalFormatting>
  <conditionalFormatting sqref="BD37">
    <cfRule type="expression" dxfId="1794" priority="2381">
      <formula>FM37&lt;&gt;""</formula>
    </cfRule>
    <cfRule type="expression" dxfId="1793" priority="2597">
      <formula>AND(AP37&lt;&gt;"",OR(AQ37:BD37&lt;&gt;""))</formula>
    </cfRule>
    <cfRule type="expression" dxfId="1792" priority="2598">
      <formula>AND(AP37="",AND(AQ37:BD37=""))</formula>
    </cfRule>
  </conditionalFormatting>
  <conditionalFormatting sqref="BG37">
    <cfRule type="expression" dxfId="1791" priority="2438">
      <formula>AND(BE37="独居",BG37&gt;=1)</formula>
    </cfRule>
    <cfRule type="expression" dxfId="1790" priority="2595">
      <formula>AND(BE37="同居",AND(BN37="",BG37&lt;&gt;COUNTA(BI37:BM37)))</formula>
    </cfRule>
    <cfRule type="expression" dxfId="1789" priority="2596">
      <formula>AND(BE37="同居",OR(BG37="",BG37=0))</formula>
    </cfRule>
  </conditionalFormatting>
  <conditionalFormatting sqref="BH37">
    <cfRule type="expression" dxfId="1788" priority="2593">
      <formula>AND(BE37="独居",BH37&gt;=1)</formula>
    </cfRule>
    <cfRule type="expression" dxfId="1787" priority="2594">
      <formula>AND(BE37="同居",OR(BH37="",BH37&gt;BG37))</formula>
    </cfRule>
  </conditionalFormatting>
  <conditionalFormatting sqref="BI37">
    <cfRule type="expression" dxfId="1786" priority="2586">
      <formula>AND(BE37="独居",OR(BI37:BN37&lt;&gt;""))</formula>
    </cfRule>
    <cfRule type="expression" dxfId="1785" priority="2592">
      <formula>AND(BE37="同居",AND(BN37="",BG37&lt;&gt;COUNTA(BI37:BM37)))</formula>
    </cfRule>
  </conditionalFormatting>
  <conditionalFormatting sqref="BJ37">
    <cfRule type="expression" dxfId="1784" priority="2585">
      <formula>AND(BE37="独居",OR(BI37:BN37&lt;&gt;""))</formula>
    </cfRule>
    <cfRule type="expression" dxfId="1783" priority="2591">
      <formula>AND(BE37="同居",AND(BN37="",BG37&lt;&gt;COUNTA(BI37:BM37)))</formula>
    </cfRule>
  </conditionalFormatting>
  <conditionalFormatting sqref="BK37">
    <cfRule type="expression" dxfId="1782" priority="2584">
      <formula>AND(BE37="独居",OR(BI37:BN37&lt;&gt;""))</formula>
    </cfRule>
    <cfRule type="expression" dxfId="1781" priority="2590">
      <formula>AND(BE37="同居",AND(BN37="",BG37&lt;&gt;COUNTA(BI37:BM37)))</formula>
    </cfRule>
  </conditionalFormatting>
  <conditionalFormatting sqref="BL37">
    <cfRule type="expression" dxfId="1780" priority="2583">
      <formula>AND(BE37="独居",OR(BI37:BN37&lt;&gt;""))</formula>
    </cfRule>
    <cfRule type="expression" dxfId="1779" priority="2589">
      <formula>AND(BE37="同居",AND(BN37="",BG37&lt;&gt;COUNTA(BI37:BM37)))</formula>
    </cfRule>
  </conditionalFormatting>
  <conditionalFormatting sqref="BM37">
    <cfRule type="expression" dxfId="1778" priority="2582">
      <formula>AND(BE37="独居",OR(BI37:BN37&lt;&gt;""))</formula>
    </cfRule>
    <cfRule type="expression" dxfId="1777" priority="2588">
      <formula>AND(BE37="同居",AND(BN37="",BG37&lt;&gt;COUNTA(BI37:BM37)))</formula>
    </cfRule>
  </conditionalFormatting>
  <conditionalFormatting sqref="BN37">
    <cfRule type="expression" dxfId="1776" priority="2581">
      <formula>AND(BE37="独居",OR(BI37:BN37&lt;&gt;""))</formula>
    </cfRule>
    <cfRule type="expression" dxfId="1775" priority="2587">
      <formula>AND(BE37="同居",AND(BN37="",BG37&lt;&gt;COUNTA(BI37:BM37)))</formula>
    </cfRule>
  </conditionalFormatting>
  <conditionalFormatting sqref="CG37">
    <cfRule type="expression" dxfId="1774" priority="2368">
      <formula>FM37&lt;&gt;""</formula>
    </cfRule>
    <cfRule type="expression" dxfId="1773" priority="2580">
      <formula>CG37=""</formula>
    </cfRule>
  </conditionalFormatting>
  <conditionalFormatting sqref="CH37">
    <cfRule type="expression" dxfId="1772" priority="2367">
      <formula>FM37&lt;&gt;""</formula>
    </cfRule>
    <cfRule type="expression" dxfId="1771" priority="2579">
      <formula>CH37=""</formula>
    </cfRule>
  </conditionalFormatting>
  <conditionalFormatting sqref="CI37">
    <cfRule type="expression" dxfId="1770" priority="2366">
      <formula>FM37&lt;&gt;""</formula>
    </cfRule>
    <cfRule type="expression" dxfId="1769" priority="2578">
      <formula>CI37=""</formula>
    </cfRule>
  </conditionalFormatting>
  <conditionalFormatting sqref="CJ37">
    <cfRule type="expression" dxfId="1768" priority="2365">
      <formula>FM37&lt;&gt;""</formula>
    </cfRule>
    <cfRule type="expression" dxfId="1767" priority="2577">
      <formula>CJ37=""</formula>
    </cfRule>
  </conditionalFormatting>
  <conditionalFormatting sqref="CK37">
    <cfRule type="expression" dxfId="1766" priority="2364">
      <formula>FM37&lt;&gt;""</formula>
    </cfRule>
    <cfRule type="expression" dxfId="1765" priority="2576">
      <formula>CK37=""</formula>
    </cfRule>
  </conditionalFormatting>
  <conditionalFormatting sqref="CL37">
    <cfRule type="expression" dxfId="1764" priority="2363">
      <formula>FM37&lt;&gt;""</formula>
    </cfRule>
    <cfRule type="expression" dxfId="1763" priority="2575">
      <formula>CL37=""</formula>
    </cfRule>
  </conditionalFormatting>
  <conditionalFormatting sqref="CM37">
    <cfRule type="expression" dxfId="1762" priority="2362">
      <formula>FM37&lt;&gt;""</formula>
    </cfRule>
    <cfRule type="expression" dxfId="1761" priority="2574">
      <formula>CM37=""</formula>
    </cfRule>
  </conditionalFormatting>
  <conditionalFormatting sqref="CN37">
    <cfRule type="expression" dxfId="1760" priority="2361">
      <formula>FM37&lt;&gt;""</formula>
    </cfRule>
    <cfRule type="expression" dxfId="1759" priority="2573">
      <formula>CN37=""</formula>
    </cfRule>
  </conditionalFormatting>
  <conditionalFormatting sqref="CO37">
    <cfRule type="expression" dxfId="1758" priority="2437">
      <formula>AND(CN37=0,CO37&lt;&gt;"")</formula>
    </cfRule>
    <cfRule type="expression" dxfId="1757" priority="2572">
      <formula>AND(CN37&gt;0,CO37="")</formula>
    </cfRule>
  </conditionalFormatting>
  <conditionalFormatting sqref="CP37">
    <cfRule type="expression" dxfId="1756" priority="2360">
      <formula>FM37&lt;&gt;""</formula>
    </cfRule>
    <cfRule type="expression" dxfId="1755" priority="2570">
      <formula>AND(CP37&lt;&gt;"",OR(CQ37:CT37&lt;&gt;""))</formula>
    </cfRule>
    <cfRule type="expression" dxfId="1754" priority="2571">
      <formula>AND(CP37="",AND(CQ37:CT37=""))</formula>
    </cfRule>
  </conditionalFormatting>
  <conditionalFormatting sqref="CQ37">
    <cfRule type="expression" dxfId="1753" priority="2359">
      <formula>FM37&lt;&gt;""</formula>
    </cfRule>
    <cfRule type="expression" dxfId="1752" priority="2568">
      <formula>AND(CP37&lt;&gt;"",OR(CQ37:CT37&lt;&gt;""))</formula>
    </cfRule>
    <cfRule type="expression" dxfId="1751" priority="2569">
      <formula>AND(CP37="",AND(CQ37:CT37=""))</formula>
    </cfRule>
  </conditionalFormatting>
  <conditionalFormatting sqref="CR37">
    <cfRule type="expression" dxfId="1750" priority="2358">
      <formula>FM37&lt;&gt;""</formula>
    </cfRule>
    <cfRule type="expression" dxfId="1749" priority="2566">
      <formula>AND(CP37&lt;&gt;"",OR(CQ37:CT37&lt;&gt;""))</formula>
    </cfRule>
    <cfRule type="expression" dxfId="1748" priority="2567">
      <formula>AND(CP37="",AND(CQ37:CT37=""))</formula>
    </cfRule>
  </conditionalFormatting>
  <conditionalFormatting sqref="CS37">
    <cfRule type="expression" dxfId="1747" priority="2357">
      <formula>FM37&lt;&gt;""</formula>
    </cfRule>
    <cfRule type="expression" dxfId="1746" priority="2564">
      <formula>AND(CP37&lt;&gt;"",OR(CQ37:CT37&lt;&gt;""))</formula>
    </cfRule>
    <cfRule type="expression" dxfId="1745" priority="2565">
      <formula>AND(CP37="",AND(CQ37:CT37=""))</formula>
    </cfRule>
  </conditionalFormatting>
  <conditionalFormatting sqref="CT37">
    <cfRule type="expression" dxfId="1744" priority="2356">
      <formula>FM37&lt;&gt;""</formula>
    </cfRule>
    <cfRule type="expression" dxfId="1743" priority="2562">
      <formula>AND(CP37&lt;&gt;"",OR(CQ37:CT37&lt;&gt;""))</formula>
    </cfRule>
    <cfRule type="expression" dxfId="1742" priority="2563">
      <formula>AND(CP37="",AND(CQ37:CT37=""))</formula>
    </cfRule>
  </conditionalFormatting>
  <conditionalFormatting sqref="CU37">
    <cfRule type="expression" dxfId="1741" priority="2355">
      <formula>FM37&lt;&gt;""</formula>
    </cfRule>
    <cfRule type="expression" dxfId="1740" priority="2561">
      <formula>CU37=""</formula>
    </cfRule>
  </conditionalFormatting>
  <conditionalFormatting sqref="CV37">
    <cfRule type="expression" dxfId="1739" priority="2354">
      <formula>FM37&lt;&gt;""</formula>
    </cfRule>
    <cfRule type="expression" dxfId="1738" priority="2560">
      <formula>CV37=""</formula>
    </cfRule>
  </conditionalFormatting>
  <conditionalFormatting sqref="CW37">
    <cfRule type="expression" dxfId="1737" priority="2353">
      <formula>FM37&lt;&gt;""</formula>
    </cfRule>
    <cfRule type="expression" dxfId="1736" priority="2558">
      <formula>AND(CW37&lt;&gt;"",OR(CX37:DI37&lt;&gt;""))</formula>
    </cfRule>
    <cfRule type="expression" dxfId="1735" priority="2559">
      <formula>AND(CW37="",AND(CX37:DI37=""))</formula>
    </cfRule>
  </conditionalFormatting>
  <conditionalFormatting sqref="CX37">
    <cfRule type="expression" dxfId="1734" priority="2352">
      <formula>FM37&lt;&gt;""</formula>
    </cfRule>
    <cfRule type="expression" dxfId="1733" priority="2532">
      <formula>AND(CY37&lt;&gt;"",CX37="")</formula>
    </cfRule>
    <cfRule type="expression" dxfId="1732" priority="2556">
      <formula>AND(CW37&lt;&gt;"",OR(CX37:DI37&lt;&gt;""))</formula>
    </cfRule>
    <cfRule type="expression" dxfId="1731" priority="2557">
      <formula>AND(CW37="",AND(CX37:DI37=""))</formula>
    </cfRule>
  </conditionalFormatting>
  <conditionalFormatting sqref="CY37">
    <cfRule type="expression" dxfId="1730" priority="2351">
      <formula>FM37&lt;&gt;""</formula>
    </cfRule>
    <cfRule type="expression" dxfId="1729" priority="2533">
      <formula>AND(CX37&lt;&gt;"",CY37="")</formula>
    </cfRule>
    <cfRule type="expression" dxfId="1728" priority="2554">
      <formula>AND(CW37&lt;&gt;"",OR(CX37:DI37&lt;&gt;""))</formula>
    </cfRule>
    <cfRule type="expression" dxfId="1727" priority="2555">
      <formula>AND(CW37="",AND(CX37:DI37=""))</formula>
    </cfRule>
  </conditionalFormatting>
  <conditionalFormatting sqref="CZ37">
    <cfRule type="expression" dxfId="1726" priority="2350">
      <formula>FM37&lt;&gt;""</formula>
    </cfRule>
    <cfRule type="expression" dxfId="1725" priority="2552">
      <formula>AND(CW37&lt;&gt;"",OR(CX37:DI37&lt;&gt;""))</formula>
    </cfRule>
    <cfRule type="expression" dxfId="1724" priority="2553">
      <formula>AND(CW37="",AND(CX37:DI37=""))</formula>
    </cfRule>
  </conditionalFormatting>
  <conditionalFormatting sqref="DA37">
    <cfRule type="expression" dxfId="1723" priority="2349">
      <formula>FM37&lt;&gt;""</formula>
    </cfRule>
    <cfRule type="expression" dxfId="1722" priority="2530">
      <formula>AND(DB37&lt;&gt;"",DA37="")</formula>
    </cfRule>
    <cfRule type="expression" dxfId="1721" priority="2550">
      <formula>AND(CW37&lt;&gt;"",OR(CX37:DI37&lt;&gt;""))</formula>
    </cfRule>
    <cfRule type="expression" dxfId="1720" priority="2551">
      <formula>AND(CW37="",AND(CX37:DI37=""))</formula>
    </cfRule>
  </conditionalFormatting>
  <conditionalFormatting sqref="DB37">
    <cfRule type="expression" dxfId="1719" priority="2348">
      <formula>FM37&lt;&gt;""</formula>
    </cfRule>
    <cfRule type="expression" dxfId="1718" priority="2531">
      <formula>AND(DA37&lt;&gt;"",DB37="")</formula>
    </cfRule>
    <cfRule type="expression" dxfId="1717" priority="2548">
      <formula>AND(CW37&lt;&gt;"",OR(CX37:DI37&lt;&gt;""))</formula>
    </cfRule>
    <cfRule type="expression" dxfId="1716" priority="2549">
      <formula>AND(CW37="",AND(CX37:DI37=""))</formula>
    </cfRule>
  </conditionalFormatting>
  <conditionalFormatting sqref="DC37">
    <cfRule type="expression" dxfId="1715" priority="2347">
      <formula>FM37&lt;&gt;""</formula>
    </cfRule>
    <cfRule type="expression" dxfId="1714" priority="2546">
      <formula>AND(CW37&lt;&gt;"",OR(CX37:DI37&lt;&gt;""))</formula>
    </cfRule>
    <cfRule type="expression" dxfId="1713" priority="2547">
      <formula>AND(CW37="",AND(CX37:DI37=""))</formula>
    </cfRule>
  </conditionalFormatting>
  <conditionalFormatting sqref="DD37">
    <cfRule type="expression" dxfId="1712" priority="2346">
      <formula>FM37&lt;&gt;""</formula>
    </cfRule>
    <cfRule type="expression" dxfId="1711" priority="2544">
      <formula>AND(CW37&lt;&gt;"",OR(CX37:DI37&lt;&gt;""))</formula>
    </cfRule>
    <cfRule type="expression" dxfId="1710" priority="2545">
      <formula>AND(CW37="",AND(CX37:DI37=""))</formula>
    </cfRule>
  </conditionalFormatting>
  <conditionalFormatting sqref="DE37">
    <cfRule type="expression" dxfId="1709" priority="2345">
      <formula>FM37&lt;&gt;""</formula>
    </cfRule>
    <cfRule type="expression" dxfId="1708" priority="2542">
      <formula>AND(CW37&lt;&gt;"",OR(CX37:DI37&lt;&gt;""))</formula>
    </cfRule>
    <cfRule type="expression" dxfId="1707" priority="2543">
      <formula>AND(CW37="",AND(CX37:DI37=""))</formula>
    </cfRule>
  </conditionalFormatting>
  <conditionalFormatting sqref="DF37">
    <cfRule type="expression" dxfId="1706" priority="2344">
      <formula>FM37&lt;&gt;""</formula>
    </cfRule>
    <cfRule type="expression" dxfId="1705" priority="2526">
      <formula>AND(DG37&lt;&gt;"",DF37="")</formula>
    </cfRule>
    <cfRule type="expression" dxfId="1704" priority="2540">
      <formula>AND(CW37&lt;&gt;"",OR(CX37:DI37&lt;&gt;""))</formula>
    </cfRule>
    <cfRule type="expression" dxfId="1703" priority="2541">
      <formula>AND(CW37="",AND(CX37:DI37=""))</formula>
    </cfRule>
  </conditionalFormatting>
  <conditionalFormatting sqref="DG37">
    <cfRule type="expression" dxfId="1702" priority="2343">
      <formula>FM37&lt;&gt;""</formula>
    </cfRule>
    <cfRule type="expression" dxfId="1701" priority="2527">
      <formula>AND(DF37&lt;&gt;"",DG37="")</formula>
    </cfRule>
    <cfRule type="expression" dxfId="1700" priority="2538">
      <formula>AND(CW37&lt;&gt;"",OR(CX37:DI37&lt;&gt;""))</formula>
    </cfRule>
    <cfRule type="expression" dxfId="1699" priority="2539">
      <formula>AND(CW37="",AND(CX37:DI37=""))</formula>
    </cfRule>
  </conditionalFormatting>
  <conditionalFormatting sqref="DH37">
    <cfRule type="expression" dxfId="1698" priority="2342">
      <formula>FM37&lt;&gt;""</formula>
    </cfRule>
    <cfRule type="expression" dxfId="1697" priority="2536">
      <formula>AND(CW37&lt;&gt;"",OR(CX37:DI37&lt;&gt;""))</formula>
    </cfRule>
    <cfRule type="expression" dxfId="1696" priority="2537">
      <formula>AND(CW37="",AND(CX37:DI37=""))</formula>
    </cfRule>
  </conditionalFormatting>
  <conditionalFormatting sqref="DI37">
    <cfRule type="expression" dxfId="1695" priority="2341">
      <formula>FM37&lt;&gt;""</formula>
    </cfRule>
    <cfRule type="expression" dxfId="1694" priority="2534">
      <formula>AND(CW37&lt;&gt;"",OR(CX37:DI37&lt;&gt;""))</formula>
    </cfRule>
    <cfRule type="expression" dxfId="1693" priority="2535">
      <formula>AND(CW37="",AND(CX37:DI37=""))</formula>
    </cfRule>
  </conditionalFormatting>
  <conditionalFormatting sqref="DJ37">
    <cfRule type="expression" dxfId="1692" priority="2340">
      <formula>FM37&lt;&gt;""</formula>
    </cfRule>
    <cfRule type="expression" dxfId="1691" priority="2529">
      <formula>DJ37=""</formula>
    </cfRule>
  </conditionalFormatting>
  <conditionalFormatting sqref="DK37">
    <cfRule type="expression" dxfId="1690" priority="2339">
      <formula>FM37&lt;&gt;""</formula>
    </cfRule>
    <cfRule type="expression" dxfId="1689" priority="2528">
      <formula>AND(DJ37&lt;&gt;"自立",DK37="")</formula>
    </cfRule>
  </conditionalFormatting>
  <conditionalFormatting sqref="DL37">
    <cfRule type="expression" dxfId="1688" priority="2338">
      <formula>FM37&lt;&gt;""</formula>
    </cfRule>
    <cfRule type="expression" dxfId="1687" priority="2525">
      <formula>DL37=""</formula>
    </cfRule>
  </conditionalFormatting>
  <conditionalFormatting sqref="DM37">
    <cfRule type="expression" dxfId="1686" priority="2523">
      <formula>AND(DL37&lt;&gt;"アレルギー食",DM37&lt;&gt;"")</formula>
    </cfRule>
    <cfRule type="expression" dxfId="1685" priority="2524">
      <formula>AND(DL37="アレルギー食",DM37="")</formula>
    </cfRule>
  </conditionalFormatting>
  <conditionalFormatting sqref="DN37">
    <cfRule type="expression" dxfId="1684" priority="2337">
      <formula>FM37&lt;&gt;""</formula>
    </cfRule>
    <cfRule type="expression" dxfId="1683" priority="2522">
      <formula>DN37=""</formula>
    </cfRule>
  </conditionalFormatting>
  <conditionalFormatting sqref="DO37">
    <cfRule type="expression" dxfId="1682" priority="2336">
      <formula>FM37&lt;&gt;""</formula>
    </cfRule>
    <cfRule type="expression" dxfId="1681" priority="2516">
      <formula>AND(DO37&lt;&gt;"",DN37="")</formula>
    </cfRule>
    <cfRule type="expression" dxfId="1680" priority="2520">
      <formula>AND(DN37&lt;&gt;"自立",DO37="")</formula>
    </cfRule>
    <cfRule type="expression" dxfId="1679" priority="2521">
      <formula>AND(DN37="自立",DO37&lt;&gt;"")</formula>
    </cfRule>
  </conditionalFormatting>
  <conditionalFormatting sqref="DP37">
    <cfRule type="expression" dxfId="1678" priority="2335">
      <formula>FM37&lt;&gt;""</formula>
    </cfRule>
    <cfRule type="expression" dxfId="1677" priority="2519">
      <formula>DP37=""</formula>
    </cfRule>
  </conditionalFormatting>
  <conditionalFormatting sqref="DQ37">
    <cfRule type="expression" dxfId="1676" priority="2334">
      <formula>FM37&lt;&gt;""</formula>
    </cfRule>
    <cfRule type="expression" dxfId="1675" priority="2515">
      <formula>AND(DQ37&lt;&gt;"",DP37="")</formula>
    </cfRule>
    <cfRule type="expression" dxfId="1674" priority="2517">
      <formula>AND(DP37&lt;&gt;"自立",DQ37="")</formula>
    </cfRule>
    <cfRule type="expression" dxfId="1673" priority="2518">
      <formula>AND(DP37="自立",DQ37&lt;&gt;"")</formula>
    </cfRule>
  </conditionalFormatting>
  <conditionalFormatting sqref="DR37">
    <cfRule type="expression" dxfId="1672" priority="2333">
      <formula>FM37&lt;&gt;""</formula>
    </cfRule>
    <cfRule type="expression" dxfId="1671" priority="2514">
      <formula>DR37=""</formula>
    </cfRule>
  </conditionalFormatting>
  <conditionalFormatting sqref="DS37">
    <cfRule type="expression" dxfId="1670" priority="2332">
      <formula>FM37&lt;&gt;""</formula>
    </cfRule>
    <cfRule type="expression" dxfId="1669" priority="2511">
      <formula>AND(DS37&lt;&gt;"",DR37="")</formula>
    </cfRule>
    <cfRule type="expression" dxfId="1668" priority="2512">
      <formula>AND(DR37&lt;&gt;"自立",DS37="")</formula>
    </cfRule>
    <cfRule type="expression" dxfId="1667" priority="2513">
      <formula>AND(DR37="自立",DS37&lt;&gt;"")</formula>
    </cfRule>
  </conditionalFormatting>
  <conditionalFormatting sqref="DT37">
    <cfRule type="expression" dxfId="1666" priority="2331">
      <formula>FM37&lt;&gt;""</formula>
    </cfRule>
    <cfRule type="expression" dxfId="1665" priority="2510">
      <formula>DT37=""</formula>
    </cfRule>
  </conditionalFormatting>
  <conditionalFormatting sqref="DV37">
    <cfRule type="expression" dxfId="1664" priority="2329">
      <formula>FM37&lt;&gt;""</formula>
    </cfRule>
    <cfRule type="expression" dxfId="1663" priority="2509">
      <formula>DV37=""</formula>
    </cfRule>
  </conditionalFormatting>
  <conditionalFormatting sqref="EA37">
    <cfRule type="expression" dxfId="1662" priority="2327">
      <formula>FM37&lt;&gt;""</formula>
    </cfRule>
    <cfRule type="expression" dxfId="1661" priority="2459">
      <formula>AND(EB37&lt;&gt;"",EA37&lt;&gt;"その他")</formula>
    </cfRule>
    <cfRule type="expression" dxfId="1660" priority="2508">
      <formula>EA37=""</formula>
    </cfRule>
  </conditionalFormatting>
  <conditionalFormatting sqref="EB37">
    <cfRule type="expression" dxfId="1659" priority="2506">
      <formula>AND(EA37&lt;&gt;"その他",EB37&lt;&gt;"")</formula>
    </cfRule>
    <cfRule type="expression" dxfId="1658" priority="2507">
      <formula>AND(EA37="その他",EB37="")</formula>
    </cfRule>
  </conditionalFormatting>
  <conditionalFormatting sqref="EC37">
    <cfRule type="expression" dxfId="1657" priority="2326">
      <formula>FM37&lt;&gt;""</formula>
    </cfRule>
    <cfRule type="expression" dxfId="1656" priority="2505">
      <formula>AND(EC37:EI37="")</formula>
    </cfRule>
  </conditionalFormatting>
  <conditionalFormatting sqref="ED37">
    <cfRule type="expression" dxfId="1655" priority="2325">
      <formula>FM37&lt;&gt;""</formula>
    </cfRule>
    <cfRule type="expression" dxfId="1654" priority="2504">
      <formula>AND(EC37:EI37="")</formula>
    </cfRule>
  </conditionalFormatting>
  <conditionalFormatting sqref="EE37">
    <cfRule type="expression" dxfId="1653" priority="2324">
      <formula>FM37&lt;&gt;""</formula>
    </cfRule>
    <cfRule type="expression" dxfId="1652" priority="2503">
      <formula>AND(EC37:EI37="")</formula>
    </cfRule>
  </conditionalFormatting>
  <conditionalFormatting sqref="EF37">
    <cfRule type="expression" dxfId="1651" priority="2323">
      <formula>FM37&lt;&gt;""</formula>
    </cfRule>
    <cfRule type="expression" dxfId="1650" priority="2502">
      <formula>AND(EC37:EI37="")</formula>
    </cfRule>
  </conditionalFormatting>
  <conditionalFormatting sqref="EG37">
    <cfRule type="expression" dxfId="1649" priority="2322">
      <formula>FM37&lt;&gt;""</formula>
    </cfRule>
    <cfRule type="expression" dxfId="1648" priority="2501">
      <formula>AND(EC37:EI37="")</formula>
    </cfRule>
  </conditionalFormatting>
  <conditionalFormatting sqref="EH37">
    <cfRule type="expression" dxfId="1647" priority="2321">
      <formula>FM37&lt;&gt;""</formula>
    </cfRule>
    <cfRule type="expression" dxfId="1646" priority="2500">
      <formula>AND(EC37:EI37="")</formula>
    </cfRule>
  </conditionalFormatting>
  <conditionalFormatting sqref="EI37">
    <cfRule type="expression" dxfId="1645" priority="2320">
      <formula>FM37&lt;&gt;""</formula>
    </cfRule>
    <cfRule type="expression" dxfId="1644" priority="2499">
      <formula>AND(EC37:EI37="")</formula>
    </cfRule>
  </conditionalFormatting>
  <conditionalFormatting sqref="EL37">
    <cfRule type="expression" dxfId="1643" priority="2319">
      <formula>FM37&lt;&gt;""</formula>
    </cfRule>
    <cfRule type="expression" dxfId="1642" priority="2497">
      <formula>AND(EK37&lt;&gt;"",EL37&lt;&gt;"")</formula>
    </cfRule>
    <cfRule type="expression" dxfId="1641" priority="2498">
      <formula>AND(EK37="",EL37="")</formula>
    </cfRule>
  </conditionalFormatting>
  <conditionalFormatting sqref="EM37">
    <cfRule type="expression" dxfId="1640" priority="2318">
      <formula>FM37&lt;&gt;""</formula>
    </cfRule>
    <cfRule type="expression" dxfId="1639" priority="2495">
      <formula>AND(EK37&lt;&gt;"",EM37&lt;&gt;"")</formula>
    </cfRule>
    <cfRule type="expression" dxfId="1638" priority="2496">
      <formula>AND(EK37="",EM37="")</formula>
    </cfRule>
  </conditionalFormatting>
  <conditionalFormatting sqref="EN37">
    <cfRule type="expression" dxfId="1637" priority="2317">
      <formula>FM37&lt;&gt;""</formula>
    </cfRule>
    <cfRule type="expression" dxfId="1636" priority="2493">
      <formula>AND(EK37&lt;&gt;"",EN37&lt;&gt;"")</formula>
    </cfRule>
    <cfRule type="expression" dxfId="1635" priority="2494">
      <formula>AND(EK37="",EN37="")</formula>
    </cfRule>
  </conditionalFormatting>
  <conditionalFormatting sqref="EP37">
    <cfRule type="expression" dxfId="1634" priority="2487">
      <formula>AND(EK37&lt;&gt;"",EP37&lt;&gt;"")</formula>
    </cfRule>
    <cfRule type="expression" dxfId="1633" priority="2491">
      <formula>AND(EP37&lt;&gt;"",EO37="")</formula>
    </cfRule>
    <cfRule type="expression" dxfId="1632" priority="2492">
      <formula>AND(EO37&lt;&gt;"",EP37="")</formula>
    </cfRule>
  </conditionalFormatting>
  <conditionalFormatting sqref="EQ37">
    <cfRule type="expression" dxfId="1631" priority="2486">
      <formula>AND(EK37&lt;&gt;"",EQ37&lt;&gt;"")</formula>
    </cfRule>
    <cfRule type="expression" dxfId="1630" priority="2489">
      <formula>AND(EQ37&lt;&gt;"",EO37="")</formula>
    </cfRule>
    <cfRule type="expression" dxfId="1629" priority="2490">
      <formula>AND(EO37&lt;&gt;"",EQ37="")</formula>
    </cfRule>
  </conditionalFormatting>
  <conditionalFormatting sqref="EO37">
    <cfRule type="expression" dxfId="1628" priority="2488">
      <formula>AND(EK37&lt;&gt;"",EO37&lt;&gt;"")</formula>
    </cfRule>
  </conditionalFormatting>
  <conditionalFormatting sqref="ES37">
    <cfRule type="expression" dxfId="1627" priority="2316">
      <formula>FM37&lt;&gt;""</formula>
    </cfRule>
    <cfRule type="expression" dxfId="1626" priority="2484">
      <formula>AND(ER37&lt;&gt;"",ES37&lt;&gt;"")</formula>
    </cfRule>
    <cfRule type="expression" dxfId="1625" priority="2485">
      <formula>AND(ER37="",ES37="")</formula>
    </cfRule>
  </conditionalFormatting>
  <conditionalFormatting sqref="ET37">
    <cfRule type="expression" dxfId="1624" priority="2315">
      <formula>FM37&lt;&gt;""</formula>
    </cfRule>
    <cfRule type="expression" dxfId="1623" priority="2482">
      <formula>AND(ER37&lt;&gt;"",ET37&lt;&gt;"")</formula>
    </cfRule>
    <cfRule type="expression" dxfId="1622" priority="2483">
      <formula>AND(ER37="",ET37="")</formula>
    </cfRule>
  </conditionalFormatting>
  <conditionalFormatting sqref="EU37">
    <cfRule type="expression" dxfId="1621" priority="2314">
      <formula>FM37&lt;&gt;""</formula>
    </cfRule>
    <cfRule type="expression" dxfId="1620" priority="2480">
      <formula>AND(ER37&lt;&gt;"",EU37&lt;&gt;"")</formula>
    </cfRule>
    <cfRule type="expression" dxfId="1619" priority="2481">
      <formula>AND(ER37="",EU37="")</formula>
    </cfRule>
  </conditionalFormatting>
  <conditionalFormatting sqref="EW37">
    <cfRule type="expression" dxfId="1618" priority="2474">
      <formula>AND(ER37&lt;&gt;"",EW37&lt;&gt;"")</formula>
    </cfRule>
    <cfRule type="expression" dxfId="1617" priority="2478">
      <formula>AND(EW37&lt;&gt;"",EV37="")</formula>
    </cfRule>
    <cfRule type="expression" dxfId="1616" priority="2479">
      <formula>AND(EV37&lt;&gt;"",EW37="")</formula>
    </cfRule>
  </conditionalFormatting>
  <conditionalFormatting sqref="EX37">
    <cfRule type="expression" dxfId="1615" priority="2473">
      <formula>AND(ER37&lt;&gt;"",EX37&lt;&gt;"")</formula>
    </cfRule>
    <cfRule type="expression" dxfId="1614" priority="2476">
      <formula>AND(EX37&lt;&gt;"",EV37="")</formula>
    </cfRule>
    <cfRule type="expression" dxfId="1613" priority="2477">
      <formula>AND(EV37&lt;&gt;"",EX37="")</formula>
    </cfRule>
  </conditionalFormatting>
  <conditionalFormatting sqref="EV37">
    <cfRule type="expression" dxfId="1612" priority="2475">
      <formula>AND(ER37&lt;&gt;"",EV37&lt;&gt;"")</formula>
    </cfRule>
  </conditionalFormatting>
  <conditionalFormatting sqref="ER37">
    <cfRule type="expression" dxfId="1611" priority="2472">
      <formula>AND(ER37&lt;&gt;"",OR(ES37:EX37&lt;&gt;""))</formula>
    </cfRule>
  </conditionalFormatting>
  <conditionalFormatting sqref="EK37">
    <cfRule type="expression" dxfId="1610" priority="2471">
      <formula>AND(EK37&lt;&gt;"",OR(EL37:EQ37&lt;&gt;""))</formula>
    </cfRule>
  </conditionalFormatting>
  <conditionalFormatting sqref="EY37">
    <cfRule type="expression" dxfId="1609" priority="2313">
      <formula>FM37&lt;&gt;""</formula>
    </cfRule>
    <cfRule type="expression" dxfId="1608" priority="2470">
      <formula>AND(EY37:FD37="")</formula>
    </cfRule>
  </conditionalFormatting>
  <conditionalFormatting sqref="EZ37">
    <cfRule type="expression" dxfId="1607" priority="2312">
      <formula>FM37&lt;&gt;""</formula>
    </cfRule>
    <cfRule type="expression" dxfId="1606" priority="2469">
      <formula>AND(EY37:FD37="")</formula>
    </cfRule>
  </conditionalFormatting>
  <conditionalFormatting sqref="FA37">
    <cfRule type="expression" dxfId="1605" priority="2311">
      <formula>FM37&lt;&gt;""</formula>
    </cfRule>
    <cfRule type="expression" dxfId="1604" priority="2468">
      <formula>AND(EY37:FD37="")</formula>
    </cfRule>
  </conditionalFormatting>
  <conditionalFormatting sqref="FB37">
    <cfRule type="expression" dxfId="1603" priority="2310">
      <formula>FM37&lt;&gt;""</formula>
    </cfRule>
    <cfRule type="expression" dxfId="1602" priority="2467">
      <formula>AND(EY37:FD37="")</formula>
    </cfRule>
  </conditionalFormatting>
  <conditionalFormatting sqref="FD37">
    <cfRule type="expression" dxfId="1601" priority="2308">
      <formula>FM37&lt;&gt;""</formula>
    </cfRule>
    <cfRule type="expression" dxfId="1600" priority="2466">
      <formula>AND(EY37:FD37="")</formula>
    </cfRule>
  </conditionalFormatting>
  <conditionalFormatting sqref="FC37">
    <cfRule type="expression" dxfId="1599" priority="2309">
      <formula>FM37&lt;&gt;""</formula>
    </cfRule>
    <cfRule type="expression" dxfId="1598" priority="2465">
      <formula>AND(EY37:FD37="")</formula>
    </cfRule>
  </conditionalFormatting>
  <conditionalFormatting sqref="FE37">
    <cfRule type="expression" dxfId="1597" priority="2307">
      <formula>FM37&lt;&gt;""</formula>
    </cfRule>
    <cfRule type="expression" dxfId="1596" priority="2464">
      <formula>FE37=""</formula>
    </cfRule>
  </conditionalFormatting>
  <conditionalFormatting sqref="FF37">
    <cfRule type="expression" dxfId="1595" priority="2462">
      <formula>AND(FE37&lt;&gt;"2人以上の体制",FF37&lt;&gt;"")</formula>
    </cfRule>
    <cfRule type="expression" dxfId="1594" priority="2463">
      <formula>AND(FE37="2人以上の体制",FF37="")</formula>
    </cfRule>
  </conditionalFormatting>
  <conditionalFormatting sqref="FG37">
    <cfRule type="expression" dxfId="1593" priority="2306">
      <formula>FM37&lt;&gt;""</formula>
    </cfRule>
    <cfRule type="expression" dxfId="1592" priority="2461">
      <formula>FG37=""</formula>
    </cfRule>
  </conditionalFormatting>
  <conditionalFormatting sqref="FH37">
    <cfRule type="expression" dxfId="1591" priority="2305">
      <formula>FM37&lt;&gt;""</formula>
    </cfRule>
    <cfRule type="expression" dxfId="1590" priority="2460">
      <formula>FH37=""</formula>
    </cfRule>
  </conditionalFormatting>
  <conditionalFormatting sqref="BO37">
    <cfRule type="expression" dxfId="1589" priority="2379">
      <formula>FM37&lt;&gt;""</formula>
    </cfRule>
    <cfRule type="expression" dxfId="1588" priority="2458">
      <formula>BO37=""</formula>
    </cfRule>
  </conditionalFormatting>
  <conditionalFormatting sqref="BP37">
    <cfRule type="expression" dxfId="1587" priority="2378">
      <formula>FM37&lt;&gt;""</formula>
    </cfRule>
    <cfRule type="expression" dxfId="1586" priority="2457">
      <formula>BP37=""</formula>
    </cfRule>
  </conditionalFormatting>
  <conditionalFormatting sqref="BQ37">
    <cfRule type="expression" dxfId="1585" priority="2377">
      <formula>FM37&lt;&gt;""</formula>
    </cfRule>
    <cfRule type="expression" dxfId="1584" priority="2456">
      <formula>BQ37=""</formula>
    </cfRule>
  </conditionalFormatting>
  <conditionalFormatting sqref="BR37">
    <cfRule type="expression" dxfId="1583" priority="2376">
      <formula>FM37&lt;&gt;""</formula>
    </cfRule>
    <cfRule type="expression" dxfId="1582" priority="2445">
      <formula>AND(BR37:BS37="")</formula>
    </cfRule>
  </conditionalFormatting>
  <conditionalFormatting sqref="BS37">
    <cfRule type="expression" dxfId="1581" priority="2375">
      <formula>FM37&lt;&gt;""</formula>
    </cfRule>
    <cfRule type="expression" dxfId="1580" priority="2455">
      <formula>AND(BR37:BS37="")</formula>
    </cfRule>
  </conditionalFormatting>
  <conditionalFormatting sqref="BU37">
    <cfRule type="expression" dxfId="1579" priority="2450">
      <formula>AND(BT37="",BU37&lt;&gt;"")</formula>
    </cfRule>
    <cfRule type="expression" dxfId="1578" priority="2454">
      <formula>AND(BT37&lt;&gt;"",BU37="")</formula>
    </cfRule>
  </conditionalFormatting>
  <conditionalFormatting sqref="BV37">
    <cfRule type="expression" dxfId="1577" priority="2449">
      <formula>AND(BT37="",BV37&lt;&gt;"")</formula>
    </cfRule>
    <cfRule type="expression" dxfId="1576" priority="2453">
      <formula>AND(BT37&lt;&gt;"",BV37="")</formula>
    </cfRule>
  </conditionalFormatting>
  <conditionalFormatting sqref="BW37">
    <cfRule type="expression" dxfId="1575" priority="2448">
      <formula>AND(BT37="",BW37&lt;&gt;"")</formula>
    </cfRule>
    <cfRule type="expression" dxfId="1574" priority="2452">
      <formula>AND(BT37&lt;&gt;"",AND(BW37:BX37=""))</formula>
    </cfRule>
  </conditionalFormatting>
  <conditionalFormatting sqref="BX37">
    <cfRule type="expression" dxfId="1573" priority="2447">
      <formula>AND(BT37="",BX37&lt;&gt;"")</formula>
    </cfRule>
    <cfRule type="expression" dxfId="1572" priority="2451">
      <formula>AND(BT37&lt;&gt;"",AND(BW37:BX37=""))</formula>
    </cfRule>
  </conditionalFormatting>
  <conditionalFormatting sqref="BT37">
    <cfRule type="expression" dxfId="1571" priority="2446">
      <formula>AND(BT37="",OR(BU37:BX37&lt;&gt;""))</formula>
    </cfRule>
  </conditionalFormatting>
  <conditionalFormatting sqref="BY37">
    <cfRule type="expression" dxfId="1570" priority="2374">
      <formula>FM37&lt;&gt;""</formula>
    </cfRule>
    <cfRule type="expression" dxfId="1569" priority="2444">
      <formula>BY37=""</formula>
    </cfRule>
  </conditionalFormatting>
  <conditionalFormatting sqref="BZ37">
    <cfRule type="expression" dxfId="1568" priority="2373">
      <formula>FM37&lt;&gt;""</formula>
    </cfRule>
    <cfRule type="expression" dxfId="1567" priority="2443">
      <formula>BZ37=""</formula>
    </cfRule>
  </conditionalFormatting>
  <conditionalFormatting sqref="CC37">
    <cfRule type="expression" dxfId="1566" priority="2372">
      <formula>FM37&lt;&gt;""</formula>
    </cfRule>
    <cfRule type="expression" dxfId="1565" priority="2442">
      <formula>CC37=""</formula>
    </cfRule>
  </conditionalFormatting>
  <conditionalFormatting sqref="CD37">
    <cfRule type="expression" dxfId="1564" priority="2371">
      <formula>FM37&lt;&gt;""</formula>
    </cfRule>
    <cfRule type="expression" dxfId="1563" priority="2441">
      <formula>CD37=""</formula>
    </cfRule>
  </conditionalFormatting>
  <conditionalFormatting sqref="CE37">
    <cfRule type="expression" dxfId="1562" priority="2370">
      <formula>FM37&lt;&gt;""</formula>
    </cfRule>
    <cfRule type="expression" dxfId="1561" priority="2440">
      <formula>CE37=""</formula>
    </cfRule>
  </conditionalFormatting>
  <conditionalFormatting sqref="FK37">
    <cfRule type="expression" dxfId="1560" priority="2439">
      <formula>FK37=""</formula>
    </cfRule>
  </conditionalFormatting>
  <conditionalFormatting sqref="H37">
    <cfRule type="expression" dxfId="1559" priority="2420">
      <formula>FM37&lt;&gt;""</formula>
    </cfRule>
    <cfRule type="expression" dxfId="1558" priority="2436">
      <formula>H37=""</formula>
    </cfRule>
  </conditionalFormatting>
  <conditionalFormatting sqref="B37">
    <cfRule type="expression" dxfId="1557" priority="2304">
      <formula>FM37&lt;&gt;""</formula>
    </cfRule>
    <cfRule type="expression" dxfId="1556" priority="2435">
      <formula>B37=""</formula>
    </cfRule>
  </conditionalFormatting>
  <conditionalFormatting sqref="CF37">
    <cfRule type="expression" dxfId="1555" priority="2369">
      <formula>FM37&lt;&gt;""</formula>
    </cfRule>
    <cfRule type="expression" dxfId="1554" priority="2434">
      <formula>CF37=""</formula>
    </cfRule>
  </conditionalFormatting>
  <conditionalFormatting sqref="EJ37">
    <cfRule type="expression" dxfId="1553" priority="2433">
      <formula>AND(OR(EC37:EH37&lt;&gt;""),EJ37="")</formula>
    </cfRule>
  </conditionalFormatting>
  <conditionalFormatting sqref="BE37">
    <cfRule type="expression" dxfId="1552" priority="2380">
      <formula>FM37&lt;&gt;""</formula>
    </cfRule>
    <cfRule type="expression" dxfId="1551" priority="2432">
      <formula>BE37=""</formula>
    </cfRule>
  </conditionalFormatting>
  <conditionalFormatting sqref="BF37">
    <cfRule type="expression" dxfId="1550" priority="2431">
      <formula>AND(BE37="同居",AND(BF37="",BG37=""))</formula>
    </cfRule>
  </conditionalFormatting>
  <conditionalFormatting sqref="CB37">
    <cfRule type="expression" dxfId="1549" priority="2430">
      <formula>AND(CA37&lt;&gt;"",CB37="")</formula>
    </cfRule>
  </conditionalFormatting>
  <conditionalFormatting sqref="CA37">
    <cfRule type="expression" dxfId="1548" priority="2429">
      <formula>AND(CA37="",CB37&lt;&gt;"")</formula>
    </cfRule>
  </conditionalFormatting>
  <conditionalFormatting sqref="DU37">
    <cfRule type="expression" dxfId="1547" priority="2330">
      <formula>FM37&lt;&gt;""</formula>
    </cfRule>
    <cfRule type="expression" dxfId="1546" priority="2426">
      <formula>AND(DU37&lt;&gt;"",DT37="")</formula>
    </cfRule>
    <cfRule type="expression" dxfId="1545" priority="2427">
      <formula>AND(DT37&lt;&gt;"自立",DU37="")</formula>
    </cfRule>
    <cfRule type="expression" dxfId="1544" priority="2428">
      <formula>AND(DT37="自立",DU37&lt;&gt;"")</formula>
    </cfRule>
  </conditionalFormatting>
  <conditionalFormatting sqref="DW37">
    <cfRule type="expression" dxfId="1543" priority="2328">
      <formula>FM37&lt;&gt;""</formula>
    </cfRule>
    <cfRule type="expression" dxfId="1542" priority="2423">
      <formula>AND(DW37&lt;&gt;"",DV37="")</formula>
    </cfRule>
    <cfRule type="expression" dxfId="1541" priority="2424">
      <formula>AND(DV37="自立",DW37&lt;&gt;"")</formula>
    </cfRule>
    <cfRule type="expression" dxfId="1540" priority="2425">
      <formula>AND(DV37&lt;&gt;"自立",DW37="")</formula>
    </cfRule>
  </conditionalFormatting>
  <conditionalFormatting sqref="I37:J37">
    <cfRule type="expression" dxfId="1539" priority="2422">
      <formula>I37=""</formula>
    </cfRule>
  </conditionalFormatting>
  <conditionalFormatting sqref="P37">
    <cfRule type="expression" dxfId="1538" priority="2416">
      <formula>FM37&lt;&gt;""</formula>
    </cfRule>
    <cfRule type="expression" dxfId="1537" priority="2421">
      <formula>P37=""</formula>
    </cfRule>
  </conditionalFormatting>
  <conditionalFormatting sqref="FN37">
    <cfRule type="expression" dxfId="1536" priority="2299">
      <formula>AND(FN37="",AND(Q37:FJ37=""))</formula>
    </cfRule>
    <cfRule type="expression" dxfId="1535" priority="2300">
      <formula>AND(FN37&lt;&gt;"",OR(Q37:FJ37&lt;&gt;""))</formula>
    </cfRule>
  </conditionalFormatting>
  <conditionalFormatting sqref="FM37">
    <cfRule type="expression" dxfId="1534" priority="2301">
      <formula>AND(FM37="",AND(Q37:FJ37=""))</formula>
    </cfRule>
    <cfRule type="expression" dxfId="1533" priority="2303">
      <formula>AND(FM37&lt;&gt;"",OR(Q37:FJ37&lt;&gt;""))</formula>
    </cfRule>
  </conditionalFormatting>
  <conditionalFormatting sqref="FL37">
    <cfRule type="expression" dxfId="1532" priority="2302">
      <formula>FL37=""</formula>
    </cfRule>
  </conditionalFormatting>
  <conditionalFormatting sqref="C38">
    <cfRule type="expression" dxfId="1531" priority="1532">
      <formula>C38=""</formula>
    </cfRule>
  </conditionalFormatting>
  <conditionalFormatting sqref="D38">
    <cfRule type="expression" dxfId="1530" priority="1531">
      <formula>D38=""</formula>
    </cfRule>
  </conditionalFormatting>
  <conditionalFormatting sqref="E38">
    <cfRule type="expression" dxfId="1529" priority="1530">
      <formula>E38=""</formula>
    </cfRule>
  </conditionalFormatting>
  <conditionalFormatting sqref="G38">
    <cfRule type="expression" dxfId="1528" priority="1529">
      <formula>G38=""</formula>
    </cfRule>
  </conditionalFormatting>
  <conditionalFormatting sqref="K38">
    <cfRule type="expression" dxfId="1527" priority="1270">
      <formula>FM38&lt;&gt;""</formula>
    </cfRule>
    <cfRule type="expression" dxfId="1526" priority="1528">
      <formula>AND(K38="",L38="")</formula>
    </cfRule>
  </conditionalFormatting>
  <conditionalFormatting sqref="L38">
    <cfRule type="expression" dxfId="1525" priority="1269">
      <formula>FM38&lt;&gt;""</formula>
    </cfRule>
    <cfRule type="expression" dxfId="1524" priority="1527">
      <formula>AND(K38="",L38="")</formula>
    </cfRule>
  </conditionalFormatting>
  <conditionalFormatting sqref="O38">
    <cfRule type="expression" dxfId="1523" priority="1268">
      <formula>FM38&lt;&gt;""</formula>
    </cfRule>
    <cfRule type="expression" dxfId="1522" priority="1526">
      <formula>O38=""</formula>
    </cfRule>
  </conditionalFormatting>
  <conditionalFormatting sqref="Q38">
    <cfRule type="expression" dxfId="1521" priority="1266">
      <formula>FM38&lt;&gt;""</formula>
    </cfRule>
    <cfRule type="expression" dxfId="1520" priority="1524">
      <formula>AND(Q38&lt;&gt;"",OR(R38:AD38&lt;&gt;""))</formula>
    </cfRule>
    <cfRule type="expression" dxfId="1519" priority="1525">
      <formula>AND(Q38="",AND(R38:AD38=""))</formula>
    </cfRule>
  </conditionalFormatting>
  <conditionalFormatting sqref="R38">
    <cfRule type="expression" dxfId="1518" priority="1265">
      <formula>FM38&lt;&gt;""</formula>
    </cfRule>
    <cfRule type="expression" dxfId="1517" priority="1522">
      <formula>AND(Q38&lt;&gt;"",OR(R38:AD38&lt;&gt;""))</formula>
    </cfRule>
    <cfRule type="expression" dxfId="1516" priority="1523">
      <formula>AND(Q38="",AND(R38:AD38=""))</formula>
    </cfRule>
  </conditionalFormatting>
  <conditionalFormatting sqref="S38">
    <cfRule type="expression" dxfId="1515" priority="1264">
      <formula>FM38&lt;&gt;""</formula>
    </cfRule>
    <cfRule type="expression" dxfId="1514" priority="1520">
      <formula>AND(Q38&lt;&gt;"",OR(R38:AD38&lt;&gt;""))</formula>
    </cfRule>
    <cfRule type="expression" dxfId="1513" priority="1521">
      <formula>AND(Q38="",AND(R38:AD38=""))</formula>
    </cfRule>
  </conditionalFormatting>
  <conditionalFormatting sqref="T38">
    <cfRule type="expression" dxfId="1512" priority="1263">
      <formula>FM38&lt;&gt;""</formula>
    </cfRule>
    <cfRule type="expression" dxfId="1511" priority="1508">
      <formula>AND(Q38&lt;&gt;"",OR(R38:AD38&lt;&gt;""))</formula>
    </cfRule>
    <cfRule type="expression" dxfId="1510" priority="1519">
      <formula>AND(Q38="",AND(R38:AD38=""))</formula>
    </cfRule>
  </conditionalFormatting>
  <conditionalFormatting sqref="U38">
    <cfRule type="expression" dxfId="1509" priority="1262">
      <formula>FM38&lt;&gt;""</formula>
    </cfRule>
    <cfRule type="expression" dxfId="1508" priority="1507">
      <formula>AND(Q38&lt;&gt;"",OR(R38:AD38&lt;&gt;""))</formula>
    </cfRule>
    <cfRule type="expression" dxfId="1507" priority="1518">
      <formula>AND(Q38="",AND(R38:AD38=""))</formula>
    </cfRule>
  </conditionalFormatting>
  <conditionalFormatting sqref="V38">
    <cfRule type="expression" dxfId="1506" priority="1261">
      <formula>FM38&lt;&gt;""</formula>
    </cfRule>
    <cfRule type="expression" dxfId="1505" priority="1506">
      <formula>AND(Q38&lt;&gt;"",OR(R38:AD38&lt;&gt;""))</formula>
    </cfRule>
    <cfRule type="expression" dxfId="1504" priority="1517">
      <formula>AND(Q38="",AND(R38:AD38=""))</formula>
    </cfRule>
  </conditionalFormatting>
  <conditionalFormatting sqref="W38">
    <cfRule type="expression" dxfId="1503" priority="1260">
      <formula>FM38&lt;&gt;""</formula>
    </cfRule>
    <cfRule type="expression" dxfId="1502" priority="1505">
      <formula>AND(Q38&lt;&gt;"",OR(R38:AD38&lt;&gt;""))</formula>
    </cfRule>
    <cfRule type="expression" dxfId="1501" priority="1516">
      <formula>AND(Q38="",AND(R38:AD38=""))</formula>
    </cfRule>
  </conditionalFormatting>
  <conditionalFormatting sqref="X38">
    <cfRule type="expression" dxfId="1500" priority="1259">
      <formula>FM38&lt;&gt;""</formula>
    </cfRule>
    <cfRule type="expression" dxfId="1499" priority="1504">
      <formula>AND(Q38&lt;&gt;"",OR(R38:AD38&lt;&gt;""))</formula>
    </cfRule>
    <cfRule type="expression" dxfId="1498" priority="1515">
      <formula>AND(Q38="",AND(R38:AD38=""))</formula>
    </cfRule>
  </conditionalFormatting>
  <conditionalFormatting sqref="Y38">
    <cfRule type="expression" dxfId="1497" priority="1258">
      <formula>FM38&lt;&gt;""</formula>
    </cfRule>
    <cfRule type="expression" dxfId="1496" priority="1503">
      <formula>AND(Q38&lt;&gt;"",OR(R38:AD38&lt;&gt;""))</formula>
    </cfRule>
    <cfRule type="expression" dxfId="1495" priority="1514">
      <formula>AND(Q38="",AND(R38:AD38=""))</formula>
    </cfRule>
  </conditionalFormatting>
  <conditionalFormatting sqref="Z38">
    <cfRule type="expression" dxfId="1494" priority="1257">
      <formula>FM38&lt;&gt;""</formula>
    </cfRule>
    <cfRule type="expression" dxfId="1493" priority="1502">
      <formula>AND(Q38&lt;&gt;"",OR(R38:AD38&lt;&gt;""))</formula>
    </cfRule>
    <cfRule type="expression" dxfId="1492" priority="1513">
      <formula>AND(Q38="",AND(R38:AD38=""))</formula>
    </cfRule>
  </conditionalFormatting>
  <conditionalFormatting sqref="AA38">
    <cfRule type="expression" dxfId="1491" priority="1256">
      <formula>FM38&lt;&gt;""</formula>
    </cfRule>
    <cfRule type="expression" dxfId="1490" priority="1501">
      <formula>AND(Q38&lt;&gt;"",OR(R38:AD38&lt;&gt;""))</formula>
    </cfRule>
    <cfRule type="expression" dxfId="1489" priority="1512">
      <formula>AND(Q38="",AND(R38:AD38=""))</formula>
    </cfRule>
  </conditionalFormatting>
  <conditionalFormatting sqref="AB38">
    <cfRule type="expression" dxfId="1488" priority="1255">
      <formula>FM38&lt;&gt;""</formula>
    </cfRule>
    <cfRule type="expression" dxfId="1487" priority="1500">
      <formula>AND(Q38&lt;&gt;"",OR(R38:AD38&lt;&gt;""))</formula>
    </cfRule>
    <cfRule type="expression" dxfId="1486" priority="1511">
      <formula>AND(Q38="",AND(R38:AD38=""))</formula>
    </cfRule>
  </conditionalFormatting>
  <conditionalFormatting sqref="AC38">
    <cfRule type="expression" dxfId="1485" priority="1254">
      <formula>FM38&lt;&gt;""</formula>
    </cfRule>
    <cfRule type="expression" dxfId="1484" priority="1499">
      <formula>AND(Q38&lt;&gt;"",OR(R38:AD38&lt;&gt;""))</formula>
    </cfRule>
    <cfRule type="expression" dxfId="1483" priority="1510">
      <formula>AND(Q38="",AND(R38:AD38=""))</formula>
    </cfRule>
  </conditionalFormatting>
  <conditionalFormatting sqref="AD38">
    <cfRule type="expression" dxfId="1482" priority="1253">
      <formula>FM38&lt;&gt;""</formula>
    </cfRule>
    <cfRule type="expression" dxfId="1481" priority="1498">
      <formula>AND(Q38&lt;&gt;"",OR(R38:AD38&lt;&gt;""))</formula>
    </cfRule>
    <cfRule type="expression" dxfId="1480" priority="1509">
      <formula>AND(Q38="",AND(R38:AD38=""))</formula>
    </cfRule>
  </conditionalFormatting>
  <conditionalFormatting sqref="AE38">
    <cfRule type="expression" dxfId="1479" priority="1252">
      <formula>FM38&lt;&gt;""</formula>
    </cfRule>
    <cfRule type="expression" dxfId="1478" priority="1495">
      <formula>AND(AE38="無",OR(AF38:AI38&lt;&gt;""))</formula>
    </cfRule>
    <cfRule type="expression" dxfId="1477" priority="1496">
      <formula>AND(AE38="有",AND(AF38:AI38=""))</formula>
    </cfRule>
    <cfRule type="expression" dxfId="1476" priority="1497">
      <formula>AE38=""</formula>
    </cfRule>
  </conditionalFormatting>
  <conditionalFormatting sqref="AF38">
    <cfRule type="expression" dxfId="1475" priority="1490">
      <formula>AND(AE38="無",OR(AF38:AI38&lt;&gt;""))</formula>
    </cfRule>
    <cfRule type="expression" dxfId="1474" priority="1494">
      <formula>AND(AE38="有",AND(AF38:AI38=""))</formula>
    </cfRule>
  </conditionalFormatting>
  <conditionalFormatting sqref="AG38">
    <cfRule type="expression" dxfId="1473" priority="1489">
      <formula>AND(AE38="無",OR(AF38:AI38&lt;&gt;""))</formula>
    </cfRule>
    <cfRule type="expression" dxfId="1472" priority="1493">
      <formula>AND(AE38="有",AND(AF38:AI38=""))</formula>
    </cfRule>
  </conditionalFormatting>
  <conditionalFormatting sqref="AH38">
    <cfRule type="expression" dxfId="1471" priority="1488">
      <formula>AND(AE38="無",OR(AF38:AI38&lt;&gt;""))</formula>
    </cfRule>
    <cfRule type="expression" dxfId="1470" priority="1492">
      <formula>AND(AE38="有",AND(AF38:AI38=""))</formula>
    </cfRule>
  </conditionalFormatting>
  <conditionalFormatting sqref="AI38">
    <cfRule type="expression" dxfId="1469" priority="1487">
      <formula>AND(AE38="無",OR(AF38:AI38&lt;&gt;""))</formula>
    </cfRule>
    <cfRule type="expression" dxfId="1468" priority="1491">
      <formula>AND(AE38="有",AND(AF38:AI38=""))</formula>
    </cfRule>
  </conditionalFormatting>
  <conditionalFormatting sqref="AJ38">
    <cfRule type="expression" dxfId="1467" priority="1251">
      <formula>FM38&lt;&gt;""</formula>
    </cfRule>
    <cfRule type="expression" dxfId="1466" priority="1486">
      <formula>AJ38=""</formula>
    </cfRule>
  </conditionalFormatting>
  <conditionalFormatting sqref="AK38">
    <cfRule type="expression" dxfId="1465" priority="1250">
      <formula>FM38&lt;&gt;""</formula>
    </cfRule>
    <cfRule type="expression" dxfId="1464" priority="1485">
      <formula>AK38=""</formula>
    </cfRule>
  </conditionalFormatting>
  <conditionalFormatting sqref="AL38">
    <cfRule type="expression" dxfId="1463" priority="1249">
      <formula>FM38&lt;&gt;""</formula>
    </cfRule>
    <cfRule type="expression" dxfId="1462" priority="1484">
      <formula>AL38=""</formula>
    </cfRule>
  </conditionalFormatting>
  <conditionalFormatting sqref="AM38">
    <cfRule type="expression" dxfId="1461" priority="1248">
      <formula>FM38&lt;&gt;""</formula>
    </cfRule>
    <cfRule type="expression" dxfId="1460" priority="1483">
      <formula>AM38=""</formula>
    </cfRule>
  </conditionalFormatting>
  <conditionalFormatting sqref="AN38">
    <cfRule type="expression" dxfId="1459" priority="1247">
      <formula>FM38&lt;&gt;""</formula>
    </cfRule>
    <cfRule type="expression" dxfId="1458" priority="1478">
      <formula>AND(AN38="なし",AO38&lt;&gt;"")</formula>
    </cfRule>
    <cfRule type="expression" dxfId="1457" priority="1479">
      <formula>AND(AN38="あり",AO38="")</formula>
    </cfRule>
    <cfRule type="expression" dxfId="1456" priority="1482">
      <formula>AN38=""</formula>
    </cfRule>
  </conditionalFormatting>
  <conditionalFormatting sqref="AO38">
    <cfRule type="expression" dxfId="1455" priority="1480">
      <formula>AND(AN38="なし",AO38&lt;&gt;"")</formula>
    </cfRule>
    <cfRule type="expression" dxfId="1454" priority="1481">
      <formula>AND(AN38="あり",AO38="")</formula>
    </cfRule>
  </conditionalFormatting>
  <conditionalFormatting sqref="AP38">
    <cfRule type="expression" dxfId="1453" priority="1246">
      <formula>FM38&lt;&gt;""</formula>
    </cfRule>
    <cfRule type="expression" dxfId="1452" priority="1476">
      <formula>AND(AP38&lt;&gt;"",OR(AQ38:BD38&lt;&gt;""))</formula>
    </cfRule>
    <cfRule type="expression" dxfId="1451" priority="1477">
      <formula>AND(AP38="",AND(AQ38:BD38=""))</formula>
    </cfRule>
  </conditionalFormatting>
  <conditionalFormatting sqref="AQ38">
    <cfRule type="expression" dxfId="1450" priority="1245">
      <formula>FM38&lt;&gt;""</formula>
    </cfRule>
    <cfRule type="expression" dxfId="1449" priority="1474">
      <formula>AND(AP38&lt;&gt;"",OR(AQ38:BD38&lt;&gt;""))</formula>
    </cfRule>
    <cfRule type="expression" dxfId="1448" priority="1475">
      <formula>AND(AP38="",AND(AQ38:BD38=""))</formula>
    </cfRule>
  </conditionalFormatting>
  <conditionalFormatting sqref="AR38">
    <cfRule type="expression" dxfId="1447" priority="1244">
      <formula>FM38&lt;&gt;""</formula>
    </cfRule>
    <cfRule type="expression" dxfId="1446" priority="1472">
      <formula>AND(AP38&lt;&gt;"",OR(AQ38:BD38&lt;&gt;""))</formula>
    </cfRule>
    <cfRule type="expression" dxfId="1445" priority="1473">
      <formula>AND(AP38="",AND(AQ38:BD38=""))</formula>
    </cfRule>
  </conditionalFormatting>
  <conditionalFormatting sqref="AS38">
    <cfRule type="expression" dxfId="1444" priority="1243">
      <formula>FM38&lt;&gt;""</formula>
    </cfRule>
    <cfRule type="expression" dxfId="1443" priority="1470">
      <formula>AND(AP38&lt;&gt;"",OR(AQ38:BD38&lt;&gt;""))</formula>
    </cfRule>
    <cfRule type="expression" dxfId="1442" priority="1471">
      <formula>AND(AP38="",AND(AQ38:BD38=""))</formula>
    </cfRule>
  </conditionalFormatting>
  <conditionalFormatting sqref="AT38">
    <cfRule type="expression" dxfId="1441" priority="1242">
      <formula>FM38&lt;&gt;""</formula>
    </cfRule>
    <cfRule type="expression" dxfId="1440" priority="1468">
      <formula>AND(AP38&lt;&gt;"",OR(AQ38:BD38&lt;&gt;""))</formula>
    </cfRule>
    <cfRule type="expression" dxfId="1439" priority="1469">
      <formula>AND(AP38="",AND(AQ38:BD38=""))</formula>
    </cfRule>
  </conditionalFormatting>
  <conditionalFormatting sqref="AU38">
    <cfRule type="expression" dxfId="1438" priority="1241">
      <formula>FM38&lt;&gt;""</formula>
    </cfRule>
    <cfRule type="expression" dxfId="1437" priority="1466">
      <formula>AND(AP38&lt;&gt;"",OR(AQ38:BD38&lt;&gt;""))</formula>
    </cfRule>
    <cfRule type="expression" dxfId="1436" priority="1467">
      <formula>AND(AP38="",AND(AQ38:BD38=""))</formula>
    </cfRule>
  </conditionalFormatting>
  <conditionalFormatting sqref="AV38">
    <cfRule type="expression" dxfId="1435" priority="1240">
      <formula>FM38&lt;&gt;""</formula>
    </cfRule>
    <cfRule type="expression" dxfId="1434" priority="1464">
      <formula>AND(AP38&lt;&gt;"",OR(AQ38:BD38&lt;&gt;""))</formula>
    </cfRule>
    <cfRule type="expression" dxfId="1433" priority="1465">
      <formula>AND(AP38="",AND(AQ38:BD38=""))</formula>
    </cfRule>
  </conditionalFormatting>
  <conditionalFormatting sqref="AW38">
    <cfRule type="expression" dxfId="1432" priority="1239">
      <formula>FM38&lt;&gt;""</formula>
    </cfRule>
    <cfRule type="expression" dxfId="1431" priority="1462">
      <formula>AND(AP38&lt;&gt;"",OR(AQ38:BD38&lt;&gt;""))</formula>
    </cfRule>
    <cfRule type="expression" dxfId="1430" priority="1463">
      <formula>AND(AP38="",AND(AQ38:BD38=""))</formula>
    </cfRule>
  </conditionalFormatting>
  <conditionalFormatting sqref="AX38">
    <cfRule type="expression" dxfId="1429" priority="1238">
      <formula>FM38&lt;&gt;""</formula>
    </cfRule>
    <cfRule type="expression" dxfId="1428" priority="1460">
      <formula>AND(AP38&lt;&gt;"",OR(AQ38:BD38&lt;&gt;""))</formula>
    </cfRule>
    <cfRule type="expression" dxfId="1427" priority="1461">
      <formula>AND(AP38="",AND(AQ38:BD38=""))</formula>
    </cfRule>
  </conditionalFormatting>
  <conditionalFormatting sqref="AY38">
    <cfRule type="expression" dxfId="1426" priority="1237">
      <formula>FM38&lt;&gt;""</formula>
    </cfRule>
    <cfRule type="expression" dxfId="1425" priority="1458">
      <formula>AND(AP38&lt;&gt;"",OR(AQ38:BD38&lt;&gt;""))</formula>
    </cfRule>
    <cfRule type="expression" dxfId="1424" priority="1459">
      <formula>AND(AP38="",AND(AQ38:BD38=""))</formula>
    </cfRule>
  </conditionalFormatting>
  <conditionalFormatting sqref="AZ38">
    <cfRule type="expression" dxfId="1423" priority="1236">
      <formula>FM38&lt;&gt;""</formula>
    </cfRule>
    <cfRule type="expression" dxfId="1422" priority="1456">
      <formula>AND(AP38&lt;&gt;"",OR(AQ38:BD38&lt;&gt;""))</formula>
    </cfRule>
    <cfRule type="expression" dxfId="1421" priority="1457">
      <formula>AND(AP38="",AND(AQ38:BD38=""))</formula>
    </cfRule>
  </conditionalFormatting>
  <conditionalFormatting sqref="BA38">
    <cfRule type="expression" dxfId="1420" priority="1235">
      <formula>FM38&lt;&gt;""</formula>
    </cfRule>
    <cfRule type="expression" dxfId="1419" priority="1454">
      <formula>AND(AP38&lt;&gt;"",OR(AQ38:BD38&lt;&gt;""))</formula>
    </cfRule>
    <cfRule type="expression" dxfId="1418" priority="1455">
      <formula>AND(AP38="",AND(AQ38:BD38=""))</formula>
    </cfRule>
  </conditionalFormatting>
  <conditionalFormatting sqref="BB38">
    <cfRule type="expression" dxfId="1417" priority="1234">
      <formula>FM38&lt;&gt;""</formula>
    </cfRule>
    <cfRule type="expression" dxfId="1416" priority="1452">
      <formula>AND(AP38&lt;&gt;"",OR(AQ38:BD38&lt;&gt;""))</formula>
    </cfRule>
    <cfRule type="expression" dxfId="1415" priority="1453">
      <formula>AND(AP38="",AND(AQ38:BD38=""))</formula>
    </cfRule>
  </conditionalFormatting>
  <conditionalFormatting sqref="BC38">
    <cfRule type="expression" dxfId="1414" priority="1233">
      <formula>FM38&lt;&gt;""</formula>
    </cfRule>
    <cfRule type="expression" dxfId="1413" priority="1450">
      <formula>AND(AP38&lt;&gt;"",OR(AQ38:BD38&lt;&gt;""))</formula>
    </cfRule>
    <cfRule type="expression" dxfId="1412" priority="1451">
      <formula>AND(AP38="",AND(AQ38:BD38=""))</formula>
    </cfRule>
  </conditionalFormatting>
  <conditionalFormatting sqref="BD38">
    <cfRule type="expression" dxfId="1411" priority="1232">
      <formula>FM38&lt;&gt;""</formula>
    </cfRule>
    <cfRule type="expression" dxfId="1410" priority="1448">
      <formula>AND(AP38&lt;&gt;"",OR(AQ38:BD38&lt;&gt;""))</formula>
    </cfRule>
    <cfRule type="expression" dxfId="1409" priority="1449">
      <formula>AND(AP38="",AND(AQ38:BD38=""))</formula>
    </cfRule>
  </conditionalFormatting>
  <conditionalFormatting sqref="BG38">
    <cfRule type="expression" dxfId="1408" priority="1289">
      <formula>AND(BE38="独居",BG38&gt;=1)</formula>
    </cfRule>
    <cfRule type="expression" dxfId="1407" priority="1446">
      <formula>AND(BE38="同居",AND(BN38="",BG38&lt;&gt;COUNTA(BI38:BM38)))</formula>
    </cfRule>
    <cfRule type="expression" dxfId="1406" priority="1447">
      <formula>AND(BE38="同居",OR(BG38="",BG38=0))</formula>
    </cfRule>
  </conditionalFormatting>
  <conditionalFormatting sqref="BH38">
    <cfRule type="expression" dxfId="1405" priority="1444">
      <formula>AND(BE38="独居",BH38&gt;=1)</formula>
    </cfRule>
    <cfRule type="expression" dxfId="1404" priority="1445">
      <formula>AND(BE38="同居",OR(BH38="",BH38&gt;BG38))</formula>
    </cfRule>
  </conditionalFormatting>
  <conditionalFormatting sqref="BI38">
    <cfRule type="expression" dxfId="1403" priority="1437">
      <formula>AND(BE38="独居",OR(BI38:BN38&lt;&gt;""))</formula>
    </cfRule>
    <cfRule type="expression" dxfId="1402" priority="1443">
      <formula>AND(BE38="同居",AND(BN38="",BG38&lt;&gt;COUNTA(BI38:BM38)))</formula>
    </cfRule>
  </conditionalFormatting>
  <conditionalFormatting sqref="BJ38">
    <cfRule type="expression" dxfId="1401" priority="1436">
      <formula>AND(BE38="独居",OR(BI38:BN38&lt;&gt;""))</formula>
    </cfRule>
    <cfRule type="expression" dxfId="1400" priority="1442">
      <formula>AND(BE38="同居",AND(BN38="",BG38&lt;&gt;COUNTA(BI38:BM38)))</formula>
    </cfRule>
  </conditionalFormatting>
  <conditionalFormatting sqref="BK38">
    <cfRule type="expression" dxfId="1399" priority="1435">
      <formula>AND(BE38="独居",OR(BI38:BN38&lt;&gt;""))</formula>
    </cfRule>
    <cfRule type="expression" dxfId="1398" priority="1441">
      <formula>AND(BE38="同居",AND(BN38="",BG38&lt;&gt;COUNTA(BI38:BM38)))</formula>
    </cfRule>
  </conditionalFormatting>
  <conditionalFormatting sqref="BL38">
    <cfRule type="expression" dxfId="1397" priority="1434">
      <formula>AND(BE38="独居",OR(BI38:BN38&lt;&gt;""))</formula>
    </cfRule>
    <cfRule type="expression" dxfId="1396" priority="1440">
      <formula>AND(BE38="同居",AND(BN38="",BG38&lt;&gt;COUNTA(BI38:BM38)))</formula>
    </cfRule>
  </conditionalFormatting>
  <conditionalFormatting sqref="BM38">
    <cfRule type="expression" dxfId="1395" priority="1433">
      <formula>AND(BE38="独居",OR(BI38:BN38&lt;&gt;""))</formula>
    </cfRule>
    <cfRule type="expression" dxfId="1394" priority="1439">
      <formula>AND(BE38="同居",AND(BN38="",BG38&lt;&gt;COUNTA(BI38:BM38)))</formula>
    </cfRule>
  </conditionalFormatting>
  <conditionalFormatting sqref="BN38">
    <cfRule type="expression" dxfId="1393" priority="1432">
      <formula>AND(BE38="独居",OR(BI38:BN38&lt;&gt;""))</formula>
    </cfRule>
    <cfRule type="expression" dxfId="1392" priority="1438">
      <formula>AND(BE38="同居",AND(BN38="",BG38&lt;&gt;COUNTA(BI38:BM38)))</formula>
    </cfRule>
  </conditionalFormatting>
  <conditionalFormatting sqref="CG38">
    <cfRule type="expression" dxfId="1391" priority="1219">
      <formula>FM38&lt;&gt;""</formula>
    </cfRule>
    <cfRule type="expression" dxfId="1390" priority="1431">
      <formula>CG38=""</formula>
    </cfRule>
  </conditionalFormatting>
  <conditionalFormatting sqref="CH38">
    <cfRule type="expression" dxfId="1389" priority="1218">
      <formula>FM38&lt;&gt;""</formula>
    </cfRule>
    <cfRule type="expression" dxfId="1388" priority="1430">
      <formula>CH38=""</formula>
    </cfRule>
  </conditionalFormatting>
  <conditionalFormatting sqref="CI38">
    <cfRule type="expression" dxfId="1387" priority="1217">
      <formula>FM38&lt;&gt;""</formula>
    </cfRule>
    <cfRule type="expression" dxfId="1386" priority="1429">
      <formula>CI38=""</formula>
    </cfRule>
  </conditionalFormatting>
  <conditionalFormatting sqref="CJ38">
    <cfRule type="expression" dxfId="1385" priority="1216">
      <formula>FM38&lt;&gt;""</formula>
    </cfRule>
    <cfRule type="expression" dxfId="1384" priority="1428">
      <formula>CJ38=""</formula>
    </cfRule>
  </conditionalFormatting>
  <conditionalFormatting sqref="CK38">
    <cfRule type="expression" dxfId="1383" priority="1215">
      <formula>FM38&lt;&gt;""</formula>
    </cfRule>
    <cfRule type="expression" dxfId="1382" priority="1427">
      <formula>CK38=""</formula>
    </cfRule>
  </conditionalFormatting>
  <conditionalFormatting sqref="CL38">
    <cfRule type="expression" dxfId="1381" priority="1214">
      <formula>FM38&lt;&gt;""</formula>
    </cfRule>
    <cfRule type="expression" dxfId="1380" priority="1426">
      <formula>CL38=""</formula>
    </cfRule>
  </conditionalFormatting>
  <conditionalFormatting sqref="CM38">
    <cfRule type="expression" dxfId="1379" priority="1213">
      <formula>FM38&lt;&gt;""</formula>
    </cfRule>
    <cfRule type="expression" dxfId="1378" priority="1425">
      <formula>CM38=""</formula>
    </cfRule>
  </conditionalFormatting>
  <conditionalFormatting sqref="CN38">
    <cfRule type="expression" dxfId="1377" priority="1212">
      <formula>FM38&lt;&gt;""</formula>
    </cfRule>
    <cfRule type="expression" dxfId="1376" priority="1424">
      <formula>CN38=""</formula>
    </cfRule>
  </conditionalFormatting>
  <conditionalFormatting sqref="CO38">
    <cfRule type="expression" dxfId="1375" priority="1288">
      <formula>AND(CN38=0,CO38&lt;&gt;"")</formula>
    </cfRule>
    <cfRule type="expression" dxfId="1374" priority="1423">
      <formula>AND(CN38&gt;0,CO38="")</formula>
    </cfRule>
  </conditionalFormatting>
  <conditionalFormatting sqref="CP38">
    <cfRule type="expression" dxfId="1373" priority="1211">
      <formula>FM38&lt;&gt;""</formula>
    </cfRule>
    <cfRule type="expression" dxfId="1372" priority="1421">
      <formula>AND(CP38&lt;&gt;"",OR(CQ38:CT38&lt;&gt;""))</formula>
    </cfRule>
    <cfRule type="expression" dxfId="1371" priority="1422">
      <formula>AND(CP38="",AND(CQ38:CT38=""))</formula>
    </cfRule>
  </conditionalFormatting>
  <conditionalFormatting sqref="CQ38">
    <cfRule type="expression" dxfId="1370" priority="1210">
      <formula>FM38&lt;&gt;""</formula>
    </cfRule>
    <cfRule type="expression" dxfId="1369" priority="1419">
      <formula>AND(CP38&lt;&gt;"",OR(CQ38:CT38&lt;&gt;""))</formula>
    </cfRule>
    <cfRule type="expression" dxfId="1368" priority="1420">
      <formula>AND(CP38="",AND(CQ38:CT38=""))</formula>
    </cfRule>
  </conditionalFormatting>
  <conditionalFormatting sqref="CR38">
    <cfRule type="expression" dxfId="1367" priority="1209">
      <formula>FM38&lt;&gt;""</formula>
    </cfRule>
    <cfRule type="expression" dxfId="1366" priority="1417">
      <formula>AND(CP38&lt;&gt;"",OR(CQ38:CT38&lt;&gt;""))</formula>
    </cfRule>
    <cfRule type="expression" dxfId="1365" priority="1418">
      <formula>AND(CP38="",AND(CQ38:CT38=""))</formula>
    </cfRule>
  </conditionalFormatting>
  <conditionalFormatting sqref="CS38">
    <cfRule type="expression" dxfId="1364" priority="1208">
      <formula>FM38&lt;&gt;""</formula>
    </cfRule>
    <cfRule type="expression" dxfId="1363" priority="1415">
      <formula>AND(CP38&lt;&gt;"",OR(CQ38:CT38&lt;&gt;""))</formula>
    </cfRule>
    <cfRule type="expression" dxfId="1362" priority="1416">
      <formula>AND(CP38="",AND(CQ38:CT38=""))</formula>
    </cfRule>
  </conditionalFormatting>
  <conditionalFormatting sqref="CT38">
    <cfRule type="expression" dxfId="1361" priority="1207">
      <formula>FM38&lt;&gt;""</formula>
    </cfRule>
    <cfRule type="expression" dxfId="1360" priority="1413">
      <formula>AND(CP38&lt;&gt;"",OR(CQ38:CT38&lt;&gt;""))</formula>
    </cfRule>
    <cfRule type="expression" dxfId="1359" priority="1414">
      <formula>AND(CP38="",AND(CQ38:CT38=""))</formula>
    </cfRule>
  </conditionalFormatting>
  <conditionalFormatting sqref="CU38">
    <cfRule type="expression" dxfId="1358" priority="1206">
      <formula>FM38&lt;&gt;""</formula>
    </cfRule>
    <cfRule type="expression" dxfId="1357" priority="1412">
      <formula>CU38=""</formula>
    </cfRule>
  </conditionalFormatting>
  <conditionalFormatting sqref="CV38">
    <cfRule type="expression" dxfId="1356" priority="1205">
      <formula>FM38&lt;&gt;""</formula>
    </cfRule>
    <cfRule type="expression" dxfId="1355" priority="1411">
      <formula>CV38=""</formula>
    </cfRule>
  </conditionalFormatting>
  <conditionalFormatting sqref="CW38">
    <cfRule type="expression" dxfId="1354" priority="1204">
      <formula>FM38&lt;&gt;""</formula>
    </cfRule>
    <cfRule type="expression" dxfId="1353" priority="1409">
      <formula>AND(CW38&lt;&gt;"",OR(CX38:DI38&lt;&gt;""))</formula>
    </cfRule>
    <cfRule type="expression" dxfId="1352" priority="1410">
      <formula>AND(CW38="",AND(CX38:DI38=""))</formula>
    </cfRule>
  </conditionalFormatting>
  <conditionalFormatting sqref="CX38">
    <cfRule type="expression" dxfId="1351" priority="1203">
      <formula>FM38&lt;&gt;""</formula>
    </cfRule>
    <cfRule type="expression" dxfId="1350" priority="1383">
      <formula>AND(CY38&lt;&gt;"",CX38="")</formula>
    </cfRule>
    <cfRule type="expression" dxfId="1349" priority="1407">
      <formula>AND(CW38&lt;&gt;"",OR(CX38:DI38&lt;&gt;""))</formula>
    </cfRule>
    <cfRule type="expression" dxfId="1348" priority="1408">
      <formula>AND(CW38="",AND(CX38:DI38=""))</formula>
    </cfRule>
  </conditionalFormatting>
  <conditionalFormatting sqref="CY38">
    <cfRule type="expression" dxfId="1347" priority="1202">
      <formula>FM38&lt;&gt;""</formula>
    </cfRule>
    <cfRule type="expression" dxfId="1346" priority="1384">
      <formula>AND(CX38&lt;&gt;"",CY38="")</formula>
    </cfRule>
    <cfRule type="expression" dxfId="1345" priority="1405">
      <formula>AND(CW38&lt;&gt;"",OR(CX38:DI38&lt;&gt;""))</formula>
    </cfRule>
    <cfRule type="expression" dxfId="1344" priority="1406">
      <formula>AND(CW38="",AND(CX38:DI38=""))</formula>
    </cfRule>
  </conditionalFormatting>
  <conditionalFormatting sqref="CZ38">
    <cfRule type="expression" dxfId="1343" priority="1201">
      <formula>FM38&lt;&gt;""</formula>
    </cfRule>
    <cfRule type="expression" dxfId="1342" priority="1403">
      <formula>AND(CW38&lt;&gt;"",OR(CX38:DI38&lt;&gt;""))</formula>
    </cfRule>
    <cfRule type="expression" dxfId="1341" priority="1404">
      <formula>AND(CW38="",AND(CX38:DI38=""))</formula>
    </cfRule>
  </conditionalFormatting>
  <conditionalFormatting sqref="DA38">
    <cfRule type="expression" dxfId="1340" priority="1200">
      <formula>FM38&lt;&gt;""</formula>
    </cfRule>
    <cfRule type="expression" dxfId="1339" priority="1381">
      <formula>AND(DB38&lt;&gt;"",DA38="")</formula>
    </cfRule>
    <cfRule type="expression" dxfId="1338" priority="1401">
      <formula>AND(CW38&lt;&gt;"",OR(CX38:DI38&lt;&gt;""))</formula>
    </cfRule>
    <cfRule type="expression" dxfId="1337" priority="1402">
      <formula>AND(CW38="",AND(CX38:DI38=""))</formula>
    </cfRule>
  </conditionalFormatting>
  <conditionalFormatting sqref="DB38">
    <cfRule type="expression" dxfId="1336" priority="1199">
      <formula>FM38&lt;&gt;""</formula>
    </cfRule>
    <cfRule type="expression" dxfId="1335" priority="1382">
      <formula>AND(DA38&lt;&gt;"",DB38="")</formula>
    </cfRule>
    <cfRule type="expression" dxfId="1334" priority="1399">
      <formula>AND(CW38&lt;&gt;"",OR(CX38:DI38&lt;&gt;""))</formula>
    </cfRule>
    <cfRule type="expression" dxfId="1333" priority="1400">
      <formula>AND(CW38="",AND(CX38:DI38=""))</formula>
    </cfRule>
  </conditionalFormatting>
  <conditionalFormatting sqref="DC38">
    <cfRule type="expression" dxfId="1332" priority="1198">
      <formula>FM38&lt;&gt;""</formula>
    </cfRule>
    <cfRule type="expression" dxfId="1331" priority="1397">
      <formula>AND(CW38&lt;&gt;"",OR(CX38:DI38&lt;&gt;""))</formula>
    </cfRule>
    <cfRule type="expression" dxfId="1330" priority="1398">
      <formula>AND(CW38="",AND(CX38:DI38=""))</formula>
    </cfRule>
  </conditionalFormatting>
  <conditionalFormatting sqref="DD38">
    <cfRule type="expression" dxfId="1329" priority="1197">
      <formula>FM38&lt;&gt;""</formula>
    </cfRule>
    <cfRule type="expression" dxfId="1328" priority="1395">
      <formula>AND(CW38&lt;&gt;"",OR(CX38:DI38&lt;&gt;""))</formula>
    </cfRule>
    <cfRule type="expression" dxfId="1327" priority="1396">
      <formula>AND(CW38="",AND(CX38:DI38=""))</formula>
    </cfRule>
  </conditionalFormatting>
  <conditionalFormatting sqref="DE38">
    <cfRule type="expression" dxfId="1326" priority="1196">
      <formula>FM38&lt;&gt;""</formula>
    </cfRule>
    <cfRule type="expression" dxfId="1325" priority="1393">
      <formula>AND(CW38&lt;&gt;"",OR(CX38:DI38&lt;&gt;""))</formula>
    </cfRule>
    <cfRule type="expression" dxfId="1324" priority="1394">
      <formula>AND(CW38="",AND(CX38:DI38=""))</formula>
    </cfRule>
  </conditionalFormatting>
  <conditionalFormatting sqref="DF38">
    <cfRule type="expression" dxfId="1323" priority="1195">
      <formula>FM38&lt;&gt;""</formula>
    </cfRule>
    <cfRule type="expression" dxfId="1322" priority="1377">
      <formula>AND(DG38&lt;&gt;"",DF38="")</formula>
    </cfRule>
    <cfRule type="expression" dxfId="1321" priority="1391">
      <formula>AND(CW38&lt;&gt;"",OR(CX38:DI38&lt;&gt;""))</formula>
    </cfRule>
    <cfRule type="expression" dxfId="1320" priority="1392">
      <formula>AND(CW38="",AND(CX38:DI38=""))</formula>
    </cfRule>
  </conditionalFormatting>
  <conditionalFormatting sqref="DG38">
    <cfRule type="expression" dxfId="1319" priority="1194">
      <formula>FM38&lt;&gt;""</formula>
    </cfRule>
    <cfRule type="expression" dxfId="1318" priority="1378">
      <formula>AND(DF38&lt;&gt;"",DG38="")</formula>
    </cfRule>
    <cfRule type="expression" dxfId="1317" priority="1389">
      <formula>AND(CW38&lt;&gt;"",OR(CX38:DI38&lt;&gt;""))</formula>
    </cfRule>
    <cfRule type="expression" dxfId="1316" priority="1390">
      <formula>AND(CW38="",AND(CX38:DI38=""))</formula>
    </cfRule>
  </conditionalFormatting>
  <conditionalFormatting sqref="DH38">
    <cfRule type="expression" dxfId="1315" priority="1193">
      <formula>FM38&lt;&gt;""</formula>
    </cfRule>
    <cfRule type="expression" dxfId="1314" priority="1387">
      <formula>AND(CW38&lt;&gt;"",OR(CX38:DI38&lt;&gt;""))</formula>
    </cfRule>
    <cfRule type="expression" dxfId="1313" priority="1388">
      <formula>AND(CW38="",AND(CX38:DI38=""))</formula>
    </cfRule>
  </conditionalFormatting>
  <conditionalFormatting sqref="DI38">
    <cfRule type="expression" dxfId="1312" priority="1192">
      <formula>FM38&lt;&gt;""</formula>
    </cfRule>
    <cfRule type="expression" dxfId="1311" priority="1385">
      <formula>AND(CW38&lt;&gt;"",OR(CX38:DI38&lt;&gt;""))</formula>
    </cfRule>
    <cfRule type="expression" dxfId="1310" priority="1386">
      <formula>AND(CW38="",AND(CX38:DI38=""))</formula>
    </cfRule>
  </conditionalFormatting>
  <conditionalFormatting sqref="DJ38">
    <cfRule type="expression" dxfId="1309" priority="1191">
      <formula>FM38&lt;&gt;""</formula>
    </cfRule>
    <cfRule type="expression" dxfId="1308" priority="1380">
      <formula>DJ38=""</formula>
    </cfRule>
  </conditionalFormatting>
  <conditionalFormatting sqref="DK38">
    <cfRule type="expression" dxfId="1307" priority="1190">
      <formula>FM38&lt;&gt;""</formula>
    </cfRule>
    <cfRule type="expression" dxfId="1306" priority="1379">
      <formula>AND(DJ38&lt;&gt;"自立",DK38="")</formula>
    </cfRule>
  </conditionalFormatting>
  <conditionalFormatting sqref="DL38">
    <cfRule type="expression" dxfId="1305" priority="1189">
      <formula>FM38&lt;&gt;""</formula>
    </cfRule>
    <cfRule type="expression" dxfId="1304" priority="1376">
      <formula>DL38=""</formula>
    </cfRule>
  </conditionalFormatting>
  <conditionalFormatting sqref="DM38">
    <cfRule type="expression" dxfId="1303" priority="1374">
      <formula>AND(DL38&lt;&gt;"アレルギー食",DM38&lt;&gt;"")</formula>
    </cfRule>
    <cfRule type="expression" dxfId="1302" priority="1375">
      <formula>AND(DL38="アレルギー食",DM38="")</formula>
    </cfRule>
  </conditionalFormatting>
  <conditionalFormatting sqref="DN38">
    <cfRule type="expression" dxfId="1301" priority="1188">
      <formula>FM38&lt;&gt;""</formula>
    </cfRule>
    <cfRule type="expression" dxfId="1300" priority="1373">
      <formula>DN38=""</formula>
    </cfRule>
  </conditionalFormatting>
  <conditionalFormatting sqref="DO38">
    <cfRule type="expression" dxfId="1299" priority="1187">
      <formula>FM38&lt;&gt;""</formula>
    </cfRule>
    <cfRule type="expression" dxfId="1298" priority="1367">
      <formula>AND(DO38&lt;&gt;"",DN38="")</formula>
    </cfRule>
    <cfRule type="expression" dxfId="1297" priority="1371">
      <formula>AND(DN38&lt;&gt;"自立",DO38="")</formula>
    </cfRule>
    <cfRule type="expression" dxfId="1296" priority="1372">
      <formula>AND(DN38="自立",DO38&lt;&gt;"")</formula>
    </cfRule>
  </conditionalFormatting>
  <conditionalFormatting sqref="DP38">
    <cfRule type="expression" dxfId="1295" priority="1186">
      <formula>FM38&lt;&gt;""</formula>
    </cfRule>
    <cfRule type="expression" dxfId="1294" priority="1370">
      <formula>DP38=""</formula>
    </cfRule>
  </conditionalFormatting>
  <conditionalFormatting sqref="DQ38">
    <cfRule type="expression" dxfId="1293" priority="1185">
      <formula>FM38&lt;&gt;""</formula>
    </cfRule>
    <cfRule type="expression" dxfId="1292" priority="1366">
      <formula>AND(DQ38&lt;&gt;"",DP38="")</formula>
    </cfRule>
    <cfRule type="expression" dxfId="1291" priority="1368">
      <formula>AND(DP38&lt;&gt;"自立",DQ38="")</formula>
    </cfRule>
    <cfRule type="expression" dxfId="1290" priority="1369">
      <formula>AND(DP38="自立",DQ38&lt;&gt;"")</formula>
    </cfRule>
  </conditionalFormatting>
  <conditionalFormatting sqref="DR38">
    <cfRule type="expression" dxfId="1289" priority="1184">
      <formula>FM38&lt;&gt;""</formula>
    </cfRule>
    <cfRule type="expression" dxfId="1288" priority="1365">
      <formula>DR38=""</formula>
    </cfRule>
  </conditionalFormatting>
  <conditionalFormatting sqref="DS38">
    <cfRule type="expression" dxfId="1287" priority="1183">
      <formula>FM38&lt;&gt;""</formula>
    </cfRule>
    <cfRule type="expression" dxfId="1286" priority="1362">
      <formula>AND(DS38&lt;&gt;"",DR38="")</formula>
    </cfRule>
    <cfRule type="expression" dxfId="1285" priority="1363">
      <formula>AND(DR38&lt;&gt;"自立",DS38="")</formula>
    </cfRule>
    <cfRule type="expression" dxfId="1284" priority="1364">
      <formula>AND(DR38="自立",DS38&lt;&gt;"")</formula>
    </cfRule>
  </conditionalFormatting>
  <conditionalFormatting sqref="DT38">
    <cfRule type="expression" dxfId="1283" priority="1182">
      <formula>FM38&lt;&gt;""</formula>
    </cfRule>
    <cfRule type="expression" dxfId="1282" priority="1361">
      <formula>DT38=""</formula>
    </cfRule>
  </conditionalFormatting>
  <conditionalFormatting sqref="DV38">
    <cfRule type="expression" dxfId="1281" priority="1180">
      <formula>FM38&lt;&gt;""</formula>
    </cfRule>
    <cfRule type="expression" dxfId="1280" priority="1360">
      <formula>DV38=""</formula>
    </cfRule>
  </conditionalFormatting>
  <conditionalFormatting sqref="EA38">
    <cfRule type="expression" dxfId="1279" priority="1178">
      <formula>FM38&lt;&gt;""</formula>
    </cfRule>
    <cfRule type="expression" dxfId="1278" priority="1310">
      <formula>AND(EB38&lt;&gt;"",EA38&lt;&gt;"その他")</formula>
    </cfRule>
    <cfRule type="expression" dxfId="1277" priority="1359">
      <formula>EA38=""</formula>
    </cfRule>
  </conditionalFormatting>
  <conditionalFormatting sqref="EB38">
    <cfRule type="expression" dxfId="1276" priority="1357">
      <formula>AND(EA38&lt;&gt;"その他",EB38&lt;&gt;"")</formula>
    </cfRule>
    <cfRule type="expression" dxfId="1275" priority="1358">
      <formula>AND(EA38="その他",EB38="")</formula>
    </cfRule>
  </conditionalFormatting>
  <conditionalFormatting sqref="EC38">
    <cfRule type="expression" dxfId="1274" priority="1177">
      <formula>FM38&lt;&gt;""</formula>
    </cfRule>
    <cfRule type="expression" dxfId="1273" priority="1356">
      <formula>AND(EC38:EI38="")</formula>
    </cfRule>
  </conditionalFormatting>
  <conditionalFormatting sqref="ED38">
    <cfRule type="expression" dxfId="1272" priority="1176">
      <formula>FM38&lt;&gt;""</formula>
    </cfRule>
    <cfRule type="expression" dxfId="1271" priority="1355">
      <formula>AND(EC38:EI38="")</formula>
    </cfRule>
  </conditionalFormatting>
  <conditionalFormatting sqref="EE38">
    <cfRule type="expression" dxfId="1270" priority="1175">
      <formula>FM38&lt;&gt;""</formula>
    </cfRule>
    <cfRule type="expression" dxfId="1269" priority="1354">
      <formula>AND(EC38:EI38="")</formula>
    </cfRule>
  </conditionalFormatting>
  <conditionalFormatting sqref="EF38">
    <cfRule type="expression" dxfId="1268" priority="1174">
      <formula>FM38&lt;&gt;""</formula>
    </cfRule>
    <cfRule type="expression" dxfId="1267" priority="1353">
      <formula>AND(EC38:EI38="")</formula>
    </cfRule>
  </conditionalFormatting>
  <conditionalFormatting sqref="EG38">
    <cfRule type="expression" dxfId="1266" priority="1173">
      <formula>FM38&lt;&gt;""</formula>
    </cfRule>
    <cfRule type="expression" dxfId="1265" priority="1352">
      <formula>AND(EC38:EI38="")</formula>
    </cfRule>
  </conditionalFormatting>
  <conditionalFormatting sqref="EH38">
    <cfRule type="expression" dxfId="1264" priority="1172">
      <formula>FM38&lt;&gt;""</formula>
    </cfRule>
    <cfRule type="expression" dxfId="1263" priority="1351">
      <formula>AND(EC38:EI38="")</formula>
    </cfRule>
  </conditionalFormatting>
  <conditionalFormatting sqref="EI38">
    <cfRule type="expression" dxfId="1262" priority="1171">
      <formula>FM38&lt;&gt;""</formula>
    </cfRule>
    <cfRule type="expression" dxfId="1261" priority="1350">
      <formula>AND(EC38:EI38="")</formula>
    </cfRule>
  </conditionalFormatting>
  <conditionalFormatting sqref="EL38">
    <cfRule type="expression" dxfId="1260" priority="1170">
      <formula>FM38&lt;&gt;""</formula>
    </cfRule>
    <cfRule type="expression" dxfId="1259" priority="1348">
      <formula>AND(EK38&lt;&gt;"",EL38&lt;&gt;"")</formula>
    </cfRule>
    <cfRule type="expression" dxfId="1258" priority="1349">
      <formula>AND(EK38="",EL38="")</formula>
    </cfRule>
  </conditionalFormatting>
  <conditionalFormatting sqref="EM38">
    <cfRule type="expression" dxfId="1257" priority="1169">
      <formula>FM38&lt;&gt;""</formula>
    </cfRule>
    <cfRule type="expression" dxfId="1256" priority="1346">
      <formula>AND(EK38&lt;&gt;"",EM38&lt;&gt;"")</formula>
    </cfRule>
    <cfRule type="expression" dxfId="1255" priority="1347">
      <formula>AND(EK38="",EM38="")</formula>
    </cfRule>
  </conditionalFormatting>
  <conditionalFormatting sqref="EN38">
    <cfRule type="expression" dxfId="1254" priority="1168">
      <formula>FM38&lt;&gt;""</formula>
    </cfRule>
    <cfRule type="expression" dxfId="1253" priority="1344">
      <formula>AND(EK38&lt;&gt;"",EN38&lt;&gt;"")</formula>
    </cfRule>
    <cfRule type="expression" dxfId="1252" priority="1345">
      <formula>AND(EK38="",EN38="")</formula>
    </cfRule>
  </conditionalFormatting>
  <conditionalFormatting sqref="EP38">
    <cfRule type="expression" dxfId="1251" priority="1338">
      <formula>AND(EK38&lt;&gt;"",EP38&lt;&gt;"")</formula>
    </cfRule>
    <cfRule type="expression" dxfId="1250" priority="1342">
      <formula>AND(EP38&lt;&gt;"",EO38="")</formula>
    </cfRule>
    <cfRule type="expression" dxfId="1249" priority="1343">
      <formula>AND(EO38&lt;&gt;"",EP38="")</formula>
    </cfRule>
  </conditionalFormatting>
  <conditionalFormatting sqref="EQ38">
    <cfRule type="expression" dxfId="1248" priority="1337">
      <formula>AND(EK38&lt;&gt;"",EQ38&lt;&gt;"")</formula>
    </cfRule>
    <cfRule type="expression" dxfId="1247" priority="1340">
      <formula>AND(EQ38&lt;&gt;"",EO38="")</formula>
    </cfRule>
    <cfRule type="expression" dxfId="1246" priority="1341">
      <formula>AND(EO38&lt;&gt;"",EQ38="")</formula>
    </cfRule>
  </conditionalFormatting>
  <conditionalFormatting sqref="EO38">
    <cfRule type="expression" dxfId="1245" priority="1339">
      <formula>AND(EK38&lt;&gt;"",EO38&lt;&gt;"")</formula>
    </cfRule>
  </conditionalFormatting>
  <conditionalFormatting sqref="ES38">
    <cfRule type="expression" dxfId="1244" priority="1167">
      <formula>FM38&lt;&gt;""</formula>
    </cfRule>
    <cfRule type="expression" dxfId="1243" priority="1335">
      <formula>AND(ER38&lt;&gt;"",ES38&lt;&gt;"")</formula>
    </cfRule>
    <cfRule type="expression" dxfId="1242" priority="1336">
      <formula>AND(ER38="",ES38="")</formula>
    </cfRule>
  </conditionalFormatting>
  <conditionalFormatting sqref="ET38">
    <cfRule type="expression" dxfId="1241" priority="1166">
      <formula>FM38&lt;&gt;""</formula>
    </cfRule>
    <cfRule type="expression" dxfId="1240" priority="1333">
      <formula>AND(ER38&lt;&gt;"",ET38&lt;&gt;"")</formula>
    </cfRule>
    <cfRule type="expression" dxfId="1239" priority="1334">
      <formula>AND(ER38="",ET38="")</formula>
    </cfRule>
  </conditionalFormatting>
  <conditionalFormatting sqref="EU38">
    <cfRule type="expression" dxfId="1238" priority="1165">
      <formula>FM38&lt;&gt;""</formula>
    </cfRule>
    <cfRule type="expression" dxfId="1237" priority="1331">
      <formula>AND(ER38&lt;&gt;"",EU38&lt;&gt;"")</formula>
    </cfRule>
    <cfRule type="expression" dxfId="1236" priority="1332">
      <formula>AND(ER38="",EU38="")</formula>
    </cfRule>
  </conditionalFormatting>
  <conditionalFormatting sqref="EW38">
    <cfRule type="expression" dxfId="1235" priority="1325">
      <formula>AND(ER38&lt;&gt;"",EW38&lt;&gt;"")</formula>
    </cfRule>
    <cfRule type="expression" dxfId="1234" priority="1329">
      <formula>AND(EW38&lt;&gt;"",EV38="")</formula>
    </cfRule>
    <cfRule type="expression" dxfId="1233" priority="1330">
      <formula>AND(EV38&lt;&gt;"",EW38="")</formula>
    </cfRule>
  </conditionalFormatting>
  <conditionalFormatting sqref="EX38">
    <cfRule type="expression" dxfId="1232" priority="1324">
      <formula>AND(ER38&lt;&gt;"",EX38&lt;&gt;"")</formula>
    </cfRule>
    <cfRule type="expression" dxfId="1231" priority="1327">
      <formula>AND(EX38&lt;&gt;"",EV38="")</formula>
    </cfRule>
    <cfRule type="expression" dxfId="1230" priority="1328">
      <formula>AND(EV38&lt;&gt;"",EX38="")</formula>
    </cfRule>
  </conditionalFormatting>
  <conditionalFormatting sqref="EV38">
    <cfRule type="expression" dxfId="1229" priority="1326">
      <formula>AND(ER38&lt;&gt;"",EV38&lt;&gt;"")</formula>
    </cfRule>
  </conditionalFormatting>
  <conditionalFormatting sqref="ER38">
    <cfRule type="expression" dxfId="1228" priority="1323">
      <formula>AND(ER38&lt;&gt;"",OR(ES38:EX38&lt;&gt;""))</formula>
    </cfRule>
  </conditionalFormatting>
  <conditionalFormatting sqref="EK38">
    <cfRule type="expression" dxfId="1227" priority="1322">
      <formula>AND(EK38&lt;&gt;"",OR(EL38:EQ38&lt;&gt;""))</formula>
    </cfRule>
  </conditionalFormatting>
  <conditionalFormatting sqref="EY38">
    <cfRule type="expression" dxfId="1226" priority="1164">
      <formula>FM38&lt;&gt;""</formula>
    </cfRule>
    <cfRule type="expression" dxfId="1225" priority="1321">
      <formula>AND(EY38:FD38="")</formula>
    </cfRule>
  </conditionalFormatting>
  <conditionalFormatting sqref="EZ38">
    <cfRule type="expression" dxfId="1224" priority="1163">
      <formula>FM38&lt;&gt;""</formula>
    </cfRule>
    <cfRule type="expression" dxfId="1223" priority="1320">
      <formula>AND(EY38:FD38="")</formula>
    </cfRule>
  </conditionalFormatting>
  <conditionalFormatting sqref="FA38">
    <cfRule type="expression" dxfId="1222" priority="1162">
      <formula>FM38&lt;&gt;""</formula>
    </cfRule>
    <cfRule type="expression" dxfId="1221" priority="1319">
      <formula>AND(EY38:FD38="")</formula>
    </cfRule>
  </conditionalFormatting>
  <conditionalFormatting sqref="FB38">
    <cfRule type="expression" dxfId="1220" priority="1161">
      <formula>FM38&lt;&gt;""</formula>
    </cfRule>
    <cfRule type="expression" dxfId="1219" priority="1318">
      <formula>AND(EY38:FD38="")</formula>
    </cfRule>
  </conditionalFormatting>
  <conditionalFormatting sqref="FD38">
    <cfRule type="expression" dxfId="1218" priority="1159">
      <formula>FM38&lt;&gt;""</formula>
    </cfRule>
    <cfRule type="expression" dxfId="1217" priority="1317">
      <formula>AND(EY38:FD38="")</formula>
    </cfRule>
  </conditionalFormatting>
  <conditionalFormatting sqref="FC38">
    <cfRule type="expression" dxfId="1216" priority="1160">
      <formula>FM38&lt;&gt;""</formula>
    </cfRule>
    <cfRule type="expression" dxfId="1215" priority="1316">
      <formula>AND(EY38:FD38="")</formula>
    </cfRule>
  </conditionalFormatting>
  <conditionalFormatting sqref="FE38">
    <cfRule type="expression" dxfId="1214" priority="1158">
      <formula>FM38&lt;&gt;""</formula>
    </cfRule>
    <cfRule type="expression" dxfId="1213" priority="1315">
      <formula>FE38=""</formula>
    </cfRule>
  </conditionalFormatting>
  <conditionalFormatting sqref="FF38">
    <cfRule type="expression" dxfId="1212" priority="1313">
      <formula>AND(FE38&lt;&gt;"2人以上の体制",FF38&lt;&gt;"")</formula>
    </cfRule>
    <cfRule type="expression" dxfId="1211" priority="1314">
      <formula>AND(FE38="2人以上の体制",FF38="")</formula>
    </cfRule>
  </conditionalFormatting>
  <conditionalFormatting sqref="FG38">
    <cfRule type="expression" dxfId="1210" priority="1157">
      <formula>FM38&lt;&gt;""</formula>
    </cfRule>
    <cfRule type="expression" dxfId="1209" priority="1312">
      <formula>FG38=""</formula>
    </cfRule>
  </conditionalFormatting>
  <conditionalFormatting sqref="FH38">
    <cfRule type="expression" dxfId="1208" priority="1156">
      <formula>FM38&lt;&gt;""</formula>
    </cfRule>
    <cfRule type="expression" dxfId="1207" priority="1311">
      <formula>FH38=""</formula>
    </cfRule>
  </conditionalFormatting>
  <conditionalFormatting sqref="BO38">
    <cfRule type="expression" dxfId="1206" priority="1230">
      <formula>FM38&lt;&gt;""</formula>
    </cfRule>
    <cfRule type="expression" dxfId="1205" priority="1309">
      <formula>BO38=""</formula>
    </cfRule>
  </conditionalFormatting>
  <conditionalFormatting sqref="BP38">
    <cfRule type="expression" dxfId="1204" priority="1229">
      <formula>FM38&lt;&gt;""</formula>
    </cfRule>
    <cfRule type="expression" dxfId="1203" priority="1308">
      <formula>BP38=""</formula>
    </cfRule>
  </conditionalFormatting>
  <conditionalFormatting sqref="BQ38">
    <cfRule type="expression" dxfId="1202" priority="1228">
      <formula>FM38&lt;&gt;""</formula>
    </cfRule>
    <cfRule type="expression" dxfId="1201" priority="1307">
      <formula>BQ38=""</formula>
    </cfRule>
  </conditionalFormatting>
  <conditionalFormatting sqref="BR38">
    <cfRule type="expression" dxfId="1200" priority="1227">
      <formula>FM38&lt;&gt;""</formula>
    </cfRule>
    <cfRule type="expression" dxfId="1199" priority="1296">
      <formula>AND(BR38:BS38="")</formula>
    </cfRule>
  </conditionalFormatting>
  <conditionalFormatting sqref="BS38">
    <cfRule type="expression" dxfId="1198" priority="1226">
      <formula>FM38&lt;&gt;""</formula>
    </cfRule>
    <cfRule type="expression" dxfId="1197" priority="1306">
      <formula>AND(BR38:BS38="")</formula>
    </cfRule>
  </conditionalFormatting>
  <conditionalFormatting sqref="BU38">
    <cfRule type="expression" dxfId="1196" priority="1301">
      <formula>AND(BT38="",BU38&lt;&gt;"")</formula>
    </cfRule>
    <cfRule type="expression" dxfId="1195" priority="1305">
      <formula>AND(BT38&lt;&gt;"",BU38="")</formula>
    </cfRule>
  </conditionalFormatting>
  <conditionalFormatting sqref="BV38">
    <cfRule type="expression" dxfId="1194" priority="1300">
      <formula>AND(BT38="",BV38&lt;&gt;"")</formula>
    </cfRule>
    <cfRule type="expression" dxfId="1193" priority="1304">
      <formula>AND(BT38&lt;&gt;"",BV38="")</formula>
    </cfRule>
  </conditionalFormatting>
  <conditionalFormatting sqref="BW38">
    <cfRule type="expression" dxfId="1192" priority="1299">
      <formula>AND(BT38="",BW38&lt;&gt;"")</formula>
    </cfRule>
    <cfRule type="expression" dxfId="1191" priority="1303">
      <formula>AND(BT38&lt;&gt;"",AND(BW38:BX38=""))</formula>
    </cfRule>
  </conditionalFormatting>
  <conditionalFormatting sqref="BX38">
    <cfRule type="expression" dxfId="1190" priority="1298">
      <formula>AND(BT38="",BX38&lt;&gt;"")</formula>
    </cfRule>
    <cfRule type="expression" dxfId="1189" priority="1302">
      <formula>AND(BT38&lt;&gt;"",AND(BW38:BX38=""))</formula>
    </cfRule>
  </conditionalFormatting>
  <conditionalFormatting sqref="BT38">
    <cfRule type="expression" dxfId="1188" priority="1297">
      <formula>AND(BT38="",OR(BU38:BX38&lt;&gt;""))</formula>
    </cfRule>
  </conditionalFormatting>
  <conditionalFormatting sqref="BY38">
    <cfRule type="expression" dxfId="1187" priority="1225">
      <formula>FM38&lt;&gt;""</formula>
    </cfRule>
    <cfRule type="expression" dxfId="1186" priority="1295">
      <formula>BY38=""</formula>
    </cfRule>
  </conditionalFormatting>
  <conditionalFormatting sqref="BZ38">
    <cfRule type="expression" dxfId="1185" priority="1224">
      <formula>FM38&lt;&gt;""</formula>
    </cfRule>
    <cfRule type="expression" dxfId="1184" priority="1294">
      <formula>BZ38=""</formula>
    </cfRule>
  </conditionalFormatting>
  <conditionalFormatting sqref="CC38">
    <cfRule type="expression" dxfId="1183" priority="1223">
      <formula>FM38&lt;&gt;""</formula>
    </cfRule>
    <cfRule type="expression" dxfId="1182" priority="1293">
      <formula>CC38=""</formula>
    </cfRule>
  </conditionalFormatting>
  <conditionalFormatting sqref="CD38">
    <cfRule type="expression" dxfId="1181" priority="1222">
      <formula>FM38&lt;&gt;""</formula>
    </cfRule>
    <cfRule type="expression" dxfId="1180" priority="1292">
      <formula>CD38=""</formula>
    </cfRule>
  </conditionalFormatting>
  <conditionalFormatting sqref="CE38">
    <cfRule type="expression" dxfId="1179" priority="1221">
      <formula>FM38&lt;&gt;""</formula>
    </cfRule>
    <cfRule type="expression" dxfId="1178" priority="1291">
      <formula>CE38=""</formula>
    </cfRule>
  </conditionalFormatting>
  <conditionalFormatting sqref="FK38">
    <cfRule type="expression" dxfId="1177" priority="1290">
      <formula>FK38=""</formula>
    </cfRule>
  </conditionalFormatting>
  <conditionalFormatting sqref="H38">
    <cfRule type="expression" dxfId="1176" priority="1271">
      <formula>FM38&lt;&gt;""</formula>
    </cfRule>
    <cfRule type="expression" dxfId="1175" priority="1287">
      <formula>H38=""</formula>
    </cfRule>
  </conditionalFormatting>
  <conditionalFormatting sqref="B38">
    <cfRule type="expression" dxfId="1174" priority="1155">
      <formula>FM38&lt;&gt;""</formula>
    </cfRule>
    <cfRule type="expression" dxfId="1173" priority="1286">
      <formula>B38=""</formula>
    </cfRule>
  </conditionalFormatting>
  <conditionalFormatting sqref="CF38">
    <cfRule type="expression" dxfId="1172" priority="1220">
      <formula>FM38&lt;&gt;""</formula>
    </cfRule>
    <cfRule type="expression" dxfId="1171" priority="1285">
      <formula>CF38=""</formula>
    </cfRule>
  </conditionalFormatting>
  <conditionalFormatting sqref="EJ38">
    <cfRule type="expression" dxfId="1170" priority="1284">
      <formula>AND(OR(EC38:EH38&lt;&gt;""),EJ38="")</formula>
    </cfRule>
  </conditionalFormatting>
  <conditionalFormatting sqref="BE38">
    <cfRule type="expression" dxfId="1169" priority="1231">
      <formula>FM38&lt;&gt;""</formula>
    </cfRule>
    <cfRule type="expression" dxfId="1168" priority="1283">
      <formula>BE38=""</formula>
    </cfRule>
  </conditionalFormatting>
  <conditionalFormatting sqref="BF38">
    <cfRule type="expression" dxfId="1167" priority="1282">
      <formula>AND(BE38="同居",AND(BF38="",BG38=""))</formula>
    </cfRule>
  </conditionalFormatting>
  <conditionalFormatting sqref="CB38">
    <cfRule type="expression" dxfId="1166" priority="1281">
      <formula>AND(CA38&lt;&gt;"",CB38="")</formula>
    </cfRule>
  </conditionalFormatting>
  <conditionalFormatting sqref="CA38">
    <cfRule type="expression" dxfId="1165" priority="1280">
      <formula>AND(CA38="",CB38&lt;&gt;"")</formula>
    </cfRule>
  </conditionalFormatting>
  <conditionalFormatting sqref="DU38">
    <cfRule type="expression" dxfId="1164" priority="1181">
      <formula>FM38&lt;&gt;""</formula>
    </cfRule>
    <cfRule type="expression" dxfId="1163" priority="1277">
      <formula>AND(DU38&lt;&gt;"",DT38="")</formula>
    </cfRule>
    <cfRule type="expression" dxfId="1162" priority="1278">
      <formula>AND(DT38&lt;&gt;"自立",DU38="")</formula>
    </cfRule>
    <cfRule type="expression" dxfId="1161" priority="1279">
      <formula>AND(DT38="自立",DU38&lt;&gt;"")</formula>
    </cfRule>
  </conditionalFormatting>
  <conditionalFormatting sqref="DW38">
    <cfRule type="expression" dxfId="1160" priority="1179">
      <formula>FM38&lt;&gt;""</formula>
    </cfRule>
    <cfRule type="expression" dxfId="1159" priority="1274">
      <formula>AND(DW38&lt;&gt;"",DV38="")</formula>
    </cfRule>
    <cfRule type="expression" dxfId="1158" priority="1275">
      <formula>AND(DV38="自立",DW38&lt;&gt;"")</formula>
    </cfRule>
    <cfRule type="expression" dxfId="1157" priority="1276">
      <formula>AND(DV38&lt;&gt;"自立",DW38="")</formula>
    </cfRule>
  </conditionalFormatting>
  <conditionalFormatting sqref="I38:J38">
    <cfRule type="expression" dxfId="1156" priority="1273">
      <formula>I38=""</formula>
    </cfRule>
  </conditionalFormatting>
  <conditionalFormatting sqref="P38">
    <cfRule type="expression" dxfId="1155" priority="1267">
      <formula>FM38&lt;&gt;""</formula>
    </cfRule>
    <cfRule type="expression" dxfId="1154" priority="1272">
      <formula>P38=""</formula>
    </cfRule>
  </conditionalFormatting>
  <conditionalFormatting sqref="FN38">
    <cfRule type="expression" dxfId="1153" priority="1150">
      <formula>AND(FN38="",AND(Q38:FJ38=""))</formula>
    </cfRule>
    <cfRule type="expression" dxfId="1152" priority="1151">
      <formula>AND(FN38&lt;&gt;"",OR(Q38:FJ38&lt;&gt;""))</formula>
    </cfRule>
  </conditionalFormatting>
  <conditionalFormatting sqref="FM38">
    <cfRule type="expression" dxfId="1151" priority="1152">
      <formula>AND(FM38="",AND(Q38:FJ38=""))</formula>
    </cfRule>
    <cfRule type="expression" dxfId="1150" priority="1154">
      <formula>AND(FM38&lt;&gt;"",OR(Q38:FJ38&lt;&gt;""))</formula>
    </cfRule>
  </conditionalFormatting>
  <conditionalFormatting sqref="FL38">
    <cfRule type="expression" dxfId="1149" priority="1153">
      <formula>FL38=""</formula>
    </cfRule>
  </conditionalFormatting>
  <conditionalFormatting sqref="C39">
    <cfRule type="expression" dxfId="1148" priority="1149">
      <formula>C39=""</formula>
    </cfRule>
  </conditionalFormatting>
  <conditionalFormatting sqref="D39">
    <cfRule type="expression" dxfId="1147" priority="1148">
      <formula>D39=""</formula>
    </cfRule>
  </conditionalFormatting>
  <conditionalFormatting sqref="E39">
    <cfRule type="expression" dxfId="1146" priority="1147">
      <formula>E39=""</formula>
    </cfRule>
  </conditionalFormatting>
  <conditionalFormatting sqref="G39">
    <cfRule type="expression" dxfId="1145" priority="1146">
      <formula>G39=""</formula>
    </cfRule>
  </conditionalFormatting>
  <conditionalFormatting sqref="K39">
    <cfRule type="expression" dxfId="1144" priority="887">
      <formula>FM39&lt;&gt;""</formula>
    </cfRule>
    <cfRule type="expression" dxfId="1143" priority="1145">
      <formula>AND(K39="",L39="")</formula>
    </cfRule>
  </conditionalFormatting>
  <conditionalFormatting sqref="L39">
    <cfRule type="expression" dxfId="1142" priority="886">
      <formula>FM39&lt;&gt;""</formula>
    </cfRule>
    <cfRule type="expression" dxfId="1141" priority="1144">
      <formula>AND(K39="",L39="")</formula>
    </cfRule>
  </conditionalFormatting>
  <conditionalFormatting sqref="O39">
    <cfRule type="expression" dxfId="1140" priority="885">
      <formula>FM39&lt;&gt;""</formula>
    </cfRule>
    <cfRule type="expression" dxfId="1139" priority="1143">
      <formula>O39=""</formula>
    </cfRule>
  </conditionalFormatting>
  <conditionalFormatting sqref="Q39">
    <cfRule type="expression" dxfId="1138" priority="883">
      <formula>FM39&lt;&gt;""</formula>
    </cfRule>
    <cfRule type="expression" dxfId="1137" priority="1141">
      <formula>AND(Q39&lt;&gt;"",OR(R39:AD39&lt;&gt;""))</formula>
    </cfRule>
    <cfRule type="expression" dxfId="1136" priority="1142">
      <formula>AND(Q39="",AND(R39:AD39=""))</formula>
    </cfRule>
  </conditionalFormatting>
  <conditionalFormatting sqref="R39">
    <cfRule type="expression" dxfId="1135" priority="882">
      <formula>FM39&lt;&gt;""</formula>
    </cfRule>
    <cfRule type="expression" dxfId="1134" priority="1139">
      <formula>AND(Q39&lt;&gt;"",OR(R39:AD39&lt;&gt;""))</formula>
    </cfRule>
    <cfRule type="expression" dxfId="1133" priority="1140">
      <formula>AND(Q39="",AND(R39:AD39=""))</formula>
    </cfRule>
  </conditionalFormatting>
  <conditionalFormatting sqref="S39">
    <cfRule type="expression" dxfId="1132" priority="881">
      <formula>FM39&lt;&gt;""</formula>
    </cfRule>
    <cfRule type="expression" dxfId="1131" priority="1137">
      <formula>AND(Q39&lt;&gt;"",OR(R39:AD39&lt;&gt;""))</formula>
    </cfRule>
    <cfRule type="expression" dxfId="1130" priority="1138">
      <formula>AND(Q39="",AND(R39:AD39=""))</formula>
    </cfRule>
  </conditionalFormatting>
  <conditionalFormatting sqref="T39">
    <cfRule type="expression" dxfId="1129" priority="880">
      <formula>FM39&lt;&gt;""</formula>
    </cfRule>
    <cfRule type="expression" dxfId="1128" priority="1125">
      <formula>AND(Q39&lt;&gt;"",OR(R39:AD39&lt;&gt;""))</formula>
    </cfRule>
    <cfRule type="expression" dxfId="1127" priority="1136">
      <formula>AND(Q39="",AND(R39:AD39=""))</formula>
    </cfRule>
  </conditionalFormatting>
  <conditionalFormatting sqref="U39">
    <cfRule type="expression" dxfId="1126" priority="879">
      <formula>FM39&lt;&gt;""</formula>
    </cfRule>
    <cfRule type="expression" dxfId="1125" priority="1124">
      <formula>AND(Q39&lt;&gt;"",OR(R39:AD39&lt;&gt;""))</formula>
    </cfRule>
    <cfRule type="expression" dxfId="1124" priority="1135">
      <formula>AND(Q39="",AND(R39:AD39=""))</formula>
    </cfRule>
  </conditionalFormatting>
  <conditionalFormatting sqref="V39">
    <cfRule type="expression" dxfId="1123" priority="878">
      <formula>FM39&lt;&gt;""</formula>
    </cfRule>
    <cfRule type="expression" dxfId="1122" priority="1123">
      <formula>AND(Q39&lt;&gt;"",OR(R39:AD39&lt;&gt;""))</formula>
    </cfRule>
    <cfRule type="expression" dxfId="1121" priority="1134">
      <formula>AND(Q39="",AND(R39:AD39=""))</formula>
    </cfRule>
  </conditionalFormatting>
  <conditionalFormatting sqref="W39">
    <cfRule type="expression" dxfId="1120" priority="877">
      <formula>FM39&lt;&gt;""</formula>
    </cfRule>
    <cfRule type="expression" dxfId="1119" priority="1122">
      <formula>AND(Q39&lt;&gt;"",OR(R39:AD39&lt;&gt;""))</formula>
    </cfRule>
    <cfRule type="expression" dxfId="1118" priority="1133">
      <formula>AND(Q39="",AND(R39:AD39=""))</formula>
    </cfRule>
  </conditionalFormatting>
  <conditionalFormatting sqref="X39">
    <cfRule type="expression" dxfId="1117" priority="876">
      <formula>FM39&lt;&gt;""</formula>
    </cfRule>
    <cfRule type="expression" dxfId="1116" priority="1121">
      <formula>AND(Q39&lt;&gt;"",OR(R39:AD39&lt;&gt;""))</formula>
    </cfRule>
    <cfRule type="expression" dxfId="1115" priority="1132">
      <formula>AND(Q39="",AND(R39:AD39=""))</formula>
    </cfRule>
  </conditionalFormatting>
  <conditionalFormatting sqref="Y39">
    <cfRule type="expression" dxfId="1114" priority="875">
      <formula>FM39&lt;&gt;""</formula>
    </cfRule>
    <cfRule type="expression" dxfId="1113" priority="1120">
      <formula>AND(Q39&lt;&gt;"",OR(R39:AD39&lt;&gt;""))</formula>
    </cfRule>
    <cfRule type="expression" dxfId="1112" priority="1131">
      <formula>AND(Q39="",AND(R39:AD39=""))</formula>
    </cfRule>
  </conditionalFormatting>
  <conditionalFormatting sqref="Z39">
    <cfRule type="expression" dxfId="1111" priority="874">
      <formula>FM39&lt;&gt;""</formula>
    </cfRule>
    <cfRule type="expression" dxfId="1110" priority="1119">
      <formula>AND(Q39&lt;&gt;"",OR(R39:AD39&lt;&gt;""))</formula>
    </cfRule>
    <cfRule type="expression" dxfId="1109" priority="1130">
      <formula>AND(Q39="",AND(R39:AD39=""))</formula>
    </cfRule>
  </conditionalFormatting>
  <conditionalFormatting sqref="AA39">
    <cfRule type="expression" dxfId="1108" priority="873">
      <formula>FM39&lt;&gt;""</formula>
    </cfRule>
    <cfRule type="expression" dxfId="1107" priority="1118">
      <formula>AND(Q39&lt;&gt;"",OR(R39:AD39&lt;&gt;""))</formula>
    </cfRule>
    <cfRule type="expression" dxfId="1106" priority="1129">
      <formula>AND(Q39="",AND(R39:AD39=""))</formula>
    </cfRule>
  </conditionalFormatting>
  <conditionalFormatting sqref="AB39">
    <cfRule type="expression" dxfId="1105" priority="872">
      <formula>FM39&lt;&gt;""</formula>
    </cfRule>
    <cfRule type="expression" dxfId="1104" priority="1117">
      <formula>AND(Q39&lt;&gt;"",OR(R39:AD39&lt;&gt;""))</formula>
    </cfRule>
    <cfRule type="expression" dxfId="1103" priority="1128">
      <formula>AND(Q39="",AND(R39:AD39=""))</formula>
    </cfRule>
  </conditionalFormatting>
  <conditionalFormatting sqref="AC39">
    <cfRule type="expression" dxfId="1102" priority="871">
      <formula>FM39&lt;&gt;""</formula>
    </cfRule>
    <cfRule type="expression" dxfId="1101" priority="1116">
      <formula>AND(Q39&lt;&gt;"",OR(R39:AD39&lt;&gt;""))</formula>
    </cfRule>
    <cfRule type="expression" dxfId="1100" priority="1127">
      <formula>AND(Q39="",AND(R39:AD39=""))</formula>
    </cfRule>
  </conditionalFormatting>
  <conditionalFormatting sqref="AD39">
    <cfRule type="expression" dxfId="1099" priority="870">
      <formula>FM39&lt;&gt;""</formula>
    </cfRule>
    <cfRule type="expression" dxfId="1098" priority="1115">
      <formula>AND(Q39&lt;&gt;"",OR(R39:AD39&lt;&gt;""))</formula>
    </cfRule>
    <cfRule type="expression" dxfId="1097" priority="1126">
      <formula>AND(Q39="",AND(R39:AD39=""))</formula>
    </cfRule>
  </conditionalFormatting>
  <conditionalFormatting sqref="AE39">
    <cfRule type="expression" dxfId="1096" priority="869">
      <formula>FM39&lt;&gt;""</formula>
    </cfRule>
    <cfRule type="expression" dxfId="1095" priority="1112">
      <formula>AND(AE39="無",OR(AF39:AI39&lt;&gt;""))</formula>
    </cfRule>
    <cfRule type="expression" dxfId="1094" priority="1113">
      <formula>AND(AE39="有",AND(AF39:AI39=""))</formula>
    </cfRule>
    <cfRule type="expression" dxfId="1093" priority="1114">
      <formula>AE39=""</formula>
    </cfRule>
  </conditionalFormatting>
  <conditionalFormatting sqref="AF39">
    <cfRule type="expression" dxfId="1092" priority="1107">
      <formula>AND(AE39="無",OR(AF39:AI39&lt;&gt;""))</formula>
    </cfRule>
    <cfRule type="expression" dxfId="1091" priority="1111">
      <formula>AND(AE39="有",AND(AF39:AI39=""))</formula>
    </cfRule>
  </conditionalFormatting>
  <conditionalFormatting sqref="AG39">
    <cfRule type="expression" dxfId="1090" priority="1106">
      <formula>AND(AE39="無",OR(AF39:AI39&lt;&gt;""))</formula>
    </cfRule>
    <cfRule type="expression" dxfId="1089" priority="1110">
      <formula>AND(AE39="有",AND(AF39:AI39=""))</formula>
    </cfRule>
  </conditionalFormatting>
  <conditionalFormatting sqref="AH39">
    <cfRule type="expression" dxfId="1088" priority="1105">
      <formula>AND(AE39="無",OR(AF39:AI39&lt;&gt;""))</formula>
    </cfRule>
    <cfRule type="expression" dxfId="1087" priority="1109">
      <formula>AND(AE39="有",AND(AF39:AI39=""))</formula>
    </cfRule>
  </conditionalFormatting>
  <conditionalFormatting sqref="AI39">
    <cfRule type="expression" dxfId="1086" priority="1104">
      <formula>AND(AE39="無",OR(AF39:AI39&lt;&gt;""))</formula>
    </cfRule>
    <cfRule type="expression" dxfId="1085" priority="1108">
      <formula>AND(AE39="有",AND(AF39:AI39=""))</formula>
    </cfRule>
  </conditionalFormatting>
  <conditionalFormatting sqref="AJ39">
    <cfRule type="expression" dxfId="1084" priority="868">
      <formula>FM39&lt;&gt;""</formula>
    </cfRule>
    <cfRule type="expression" dxfId="1083" priority="1103">
      <formula>AJ39=""</formula>
    </cfRule>
  </conditionalFormatting>
  <conditionalFormatting sqref="AK39">
    <cfRule type="expression" dxfId="1082" priority="867">
      <formula>FM39&lt;&gt;""</formula>
    </cfRule>
    <cfRule type="expression" dxfId="1081" priority="1102">
      <formula>AK39=""</formula>
    </cfRule>
  </conditionalFormatting>
  <conditionalFormatting sqref="AL39">
    <cfRule type="expression" dxfId="1080" priority="866">
      <formula>FM39&lt;&gt;""</formula>
    </cfRule>
    <cfRule type="expression" dxfId="1079" priority="1101">
      <formula>AL39=""</formula>
    </cfRule>
  </conditionalFormatting>
  <conditionalFormatting sqref="AM39">
    <cfRule type="expression" dxfId="1078" priority="865">
      <formula>FM39&lt;&gt;""</formula>
    </cfRule>
    <cfRule type="expression" dxfId="1077" priority="1100">
      <formula>AM39=""</formula>
    </cfRule>
  </conditionalFormatting>
  <conditionalFormatting sqref="AN39">
    <cfRule type="expression" dxfId="1076" priority="864">
      <formula>FM39&lt;&gt;""</formula>
    </cfRule>
    <cfRule type="expression" dxfId="1075" priority="1095">
      <formula>AND(AN39="なし",AO39&lt;&gt;"")</formula>
    </cfRule>
    <cfRule type="expression" dxfId="1074" priority="1096">
      <formula>AND(AN39="あり",AO39="")</formula>
    </cfRule>
    <cfRule type="expression" dxfId="1073" priority="1099">
      <formula>AN39=""</formula>
    </cfRule>
  </conditionalFormatting>
  <conditionalFormatting sqref="AO39">
    <cfRule type="expression" dxfId="1072" priority="1097">
      <formula>AND(AN39="なし",AO39&lt;&gt;"")</formula>
    </cfRule>
    <cfRule type="expression" dxfId="1071" priority="1098">
      <formula>AND(AN39="あり",AO39="")</formula>
    </cfRule>
  </conditionalFormatting>
  <conditionalFormatting sqref="AP39">
    <cfRule type="expression" dxfId="1070" priority="863">
      <formula>FM39&lt;&gt;""</formula>
    </cfRule>
    <cfRule type="expression" dxfId="1069" priority="1093">
      <formula>AND(AP39&lt;&gt;"",OR(AQ39:BD39&lt;&gt;""))</formula>
    </cfRule>
    <cfRule type="expression" dxfId="1068" priority="1094">
      <formula>AND(AP39="",AND(AQ39:BD39=""))</formula>
    </cfRule>
  </conditionalFormatting>
  <conditionalFormatting sqref="AQ39">
    <cfRule type="expression" dxfId="1067" priority="862">
      <formula>FM39&lt;&gt;""</formula>
    </cfRule>
    <cfRule type="expression" dxfId="1066" priority="1091">
      <formula>AND(AP39&lt;&gt;"",OR(AQ39:BD39&lt;&gt;""))</formula>
    </cfRule>
    <cfRule type="expression" dxfId="1065" priority="1092">
      <formula>AND(AP39="",AND(AQ39:BD39=""))</formula>
    </cfRule>
  </conditionalFormatting>
  <conditionalFormatting sqref="AR39">
    <cfRule type="expression" dxfId="1064" priority="861">
      <formula>FM39&lt;&gt;""</formula>
    </cfRule>
    <cfRule type="expression" dxfId="1063" priority="1089">
      <formula>AND(AP39&lt;&gt;"",OR(AQ39:BD39&lt;&gt;""))</formula>
    </cfRule>
    <cfRule type="expression" dxfId="1062" priority="1090">
      <formula>AND(AP39="",AND(AQ39:BD39=""))</formula>
    </cfRule>
  </conditionalFormatting>
  <conditionalFormatting sqref="AS39">
    <cfRule type="expression" dxfId="1061" priority="860">
      <formula>FM39&lt;&gt;""</formula>
    </cfRule>
    <cfRule type="expression" dxfId="1060" priority="1087">
      <formula>AND(AP39&lt;&gt;"",OR(AQ39:BD39&lt;&gt;""))</formula>
    </cfRule>
    <cfRule type="expression" dxfId="1059" priority="1088">
      <formula>AND(AP39="",AND(AQ39:BD39=""))</formula>
    </cfRule>
  </conditionalFormatting>
  <conditionalFormatting sqref="AT39">
    <cfRule type="expression" dxfId="1058" priority="859">
      <formula>FM39&lt;&gt;""</formula>
    </cfRule>
    <cfRule type="expression" dxfId="1057" priority="1085">
      <formula>AND(AP39&lt;&gt;"",OR(AQ39:BD39&lt;&gt;""))</formula>
    </cfRule>
    <cfRule type="expression" dxfId="1056" priority="1086">
      <formula>AND(AP39="",AND(AQ39:BD39=""))</formula>
    </cfRule>
  </conditionalFormatting>
  <conditionalFormatting sqref="AU39">
    <cfRule type="expression" dxfId="1055" priority="858">
      <formula>FM39&lt;&gt;""</formula>
    </cfRule>
    <cfRule type="expression" dxfId="1054" priority="1083">
      <formula>AND(AP39&lt;&gt;"",OR(AQ39:BD39&lt;&gt;""))</formula>
    </cfRule>
    <cfRule type="expression" dxfId="1053" priority="1084">
      <formula>AND(AP39="",AND(AQ39:BD39=""))</formula>
    </cfRule>
  </conditionalFormatting>
  <conditionalFormatting sqref="AV39">
    <cfRule type="expression" dxfId="1052" priority="857">
      <formula>FM39&lt;&gt;""</formula>
    </cfRule>
    <cfRule type="expression" dxfId="1051" priority="1081">
      <formula>AND(AP39&lt;&gt;"",OR(AQ39:BD39&lt;&gt;""))</formula>
    </cfRule>
    <cfRule type="expression" dxfId="1050" priority="1082">
      <formula>AND(AP39="",AND(AQ39:BD39=""))</formula>
    </cfRule>
  </conditionalFormatting>
  <conditionalFormatting sqref="AW39">
    <cfRule type="expression" dxfId="1049" priority="856">
      <formula>FM39&lt;&gt;""</formula>
    </cfRule>
    <cfRule type="expression" dxfId="1048" priority="1079">
      <formula>AND(AP39&lt;&gt;"",OR(AQ39:BD39&lt;&gt;""))</formula>
    </cfRule>
    <cfRule type="expression" dxfId="1047" priority="1080">
      <formula>AND(AP39="",AND(AQ39:BD39=""))</formula>
    </cfRule>
  </conditionalFormatting>
  <conditionalFormatting sqref="AX39">
    <cfRule type="expression" dxfId="1046" priority="855">
      <formula>FM39&lt;&gt;""</formula>
    </cfRule>
    <cfRule type="expression" dxfId="1045" priority="1077">
      <formula>AND(AP39&lt;&gt;"",OR(AQ39:BD39&lt;&gt;""))</formula>
    </cfRule>
    <cfRule type="expression" dxfId="1044" priority="1078">
      <formula>AND(AP39="",AND(AQ39:BD39=""))</formula>
    </cfRule>
  </conditionalFormatting>
  <conditionalFormatting sqref="AY39">
    <cfRule type="expression" dxfId="1043" priority="854">
      <formula>FM39&lt;&gt;""</formula>
    </cfRule>
    <cfRule type="expression" dxfId="1042" priority="1075">
      <formula>AND(AP39&lt;&gt;"",OR(AQ39:BD39&lt;&gt;""))</formula>
    </cfRule>
    <cfRule type="expression" dxfId="1041" priority="1076">
      <formula>AND(AP39="",AND(AQ39:BD39=""))</formula>
    </cfRule>
  </conditionalFormatting>
  <conditionalFormatting sqref="AZ39">
    <cfRule type="expression" dxfId="1040" priority="853">
      <formula>FM39&lt;&gt;""</formula>
    </cfRule>
    <cfRule type="expression" dxfId="1039" priority="1073">
      <formula>AND(AP39&lt;&gt;"",OR(AQ39:BD39&lt;&gt;""))</formula>
    </cfRule>
    <cfRule type="expression" dxfId="1038" priority="1074">
      <formula>AND(AP39="",AND(AQ39:BD39=""))</formula>
    </cfRule>
  </conditionalFormatting>
  <conditionalFormatting sqref="BA39">
    <cfRule type="expression" dxfId="1037" priority="852">
      <formula>FM39&lt;&gt;""</formula>
    </cfRule>
    <cfRule type="expression" dxfId="1036" priority="1071">
      <formula>AND(AP39&lt;&gt;"",OR(AQ39:BD39&lt;&gt;""))</formula>
    </cfRule>
    <cfRule type="expression" dxfId="1035" priority="1072">
      <formula>AND(AP39="",AND(AQ39:BD39=""))</formula>
    </cfRule>
  </conditionalFormatting>
  <conditionalFormatting sqref="BB39">
    <cfRule type="expression" dxfId="1034" priority="851">
      <formula>FM39&lt;&gt;""</formula>
    </cfRule>
    <cfRule type="expression" dxfId="1033" priority="1069">
      <formula>AND(AP39&lt;&gt;"",OR(AQ39:BD39&lt;&gt;""))</formula>
    </cfRule>
    <cfRule type="expression" dxfId="1032" priority="1070">
      <formula>AND(AP39="",AND(AQ39:BD39=""))</formula>
    </cfRule>
  </conditionalFormatting>
  <conditionalFormatting sqref="BC39">
    <cfRule type="expression" dxfId="1031" priority="850">
      <formula>FM39&lt;&gt;""</formula>
    </cfRule>
    <cfRule type="expression" dxfId="1030" priority="1067">
      <formula>AND(AP39&lt;&gt;"",OR(AQ39:BD39&lt;&gt;""))</formula>
    </cfRule>
    <cfRule type="expression" dxfId="1029" priority="1068">
      <formula>AND(AP39="",AND(AQ39:BD39=""))</formula>
    </cfRule>
  </conditionalFormatting>
  <conditionalFormatting sqref="BD39">
    <cfRule type="expression" dxfId="1028" priority="849">
      <formula>FM39&lt;&gt;""</formula>
    </cfRule>
    <cfRule type="expression" dxfId="1027" priority="1065">
      <formula>AND(AP39&lt;&gt;"",OR(AQ39:BD39&lt;&gt;""))</formula>
    </cfRule>
    <cfRule type="expression" dxfId="1026" priority="1066">
      <formula>AND(AP39="",AND(AQ39:BD39=""))</formula>
    </cfRule>
  </conditionalFormatting>
  <conditionalFormatting sqref="BG39">
    <cfRule type="expression" dxfId="1025" priority="906">
      <formula>AND(BE39="独居",BG39&gt;=1)</formula>
    </cfRule>
    <cfRule type="expression" dxfId="1024" priority="1063">
      <formula>AND(BE39="同居",AND(BN39="",BG39&lt;&gt;COUNTA(BI39:BM39)))</formula>
    </cfRule>
    <cfRule type="expression" dxfId="1023" priority="1064">
      <formula>AND(BE39="同居",OR(BG39="",BG39=0))</formula>
    </cfRule>
  </conditionalFormatting>
  <conditionalFormatting sqref="BH39">
    <cfRule type="expression" dxfId="1022" priority="1061">
      <formula>AND(BE39="独居",BH39&gt;=1)</formula>
    </cfRule>
    <cfRule type="expression" dxfId="1021" priority="1062">
      <formula>AND(BE39="同居",OR(BH39="",BH39&gt;BG39))</formula>
    </cfRule>
  </conditionalFormatting>
  <conditionalFormatting sqref="BI39">
    <cfRule type="expression" dxfId="1020" priority="1054">
      <formula>AND(BE39="独居",OR(BI39:BN39&lt;&gt;""))</formula>
    </cfRule>
    <cfRule type="expression" dxfId="1019" priority="1060">
      <formula>AND(BE39="同居",AND(BN39="",BG39&lt;&gt;COUNTA(BI39:BM39)))</formula>
    </cfRule>
  </conditionalFormatting>
  <conditionalFormatting sqref="BJ39">
    <cfRule type="expression" dxfId="1018" priority="1053">
      <formula>AND(BE39="独居",OR(BI39:BN39&lt;&gt;""))</formula>
    </cfRule>
    <cfRule type="expression" dxfId="1017" priority="1059">
      <formula>AND(BE39="同居",AND(BN39="",BG39&lt;&gt;COUNTA(BI39:BM39)))</formula>
    </cfRule>
  </conditionalFormatting>
  <conditionalFormatting sqref="BK39">
    <cfRule type="expression" dxfId="1016" priority="1052">
      <formula>AND(BE39="独居",OR(BI39:BN39&lt;&gt;""))</formula>
    </cfRule>
    <cfRule type="expression" dxfId="1015" priority="1058">
      <formula>AND(BE39="同居",AND(BN39="",BG39&lt;&gt;COUNTA(BI39:BM39)))</formula>
    </cfRule>
  </conditionalFormatting>
  <conditionalFormatting sqref="BL39">
    <cfRule type="expression" dxfId="1014" priority="1051">
      <formula>AND(BE39="独居",OR(BI39:BN39&lt;&gt;""))</formula>
    </cfRule>
    <cfRule type="expression" dxfId="1013" priority="1057">
      <formula>AND(BE39="同居",AND(BN39="",BG39&lt;&gt;COUNTA(BI39:BM39)))</formula>
    </cfRule>
  </conditionalFormatting>
  <conditionalFormatting sqref="BM39">
    <cfRule type="expression" dxfId="1012" priority="1050">
      <formula>AND(BE39="独居",OR(BI39:BN39&lt;&gt;""))</formula>
    </cfRule>
    <cfRule type="expression" dxfId="1011" priority="1056">
      <formula>AND(BE39="同居",AND(BN39="",BG39&lt;&gt;COUNTA(BI39:BM39)))</formula>
    </cfRule>
  </conditionalFormatting>
  <conditionalFormatting sqref="BN39">
    <cfRule type="expression" dxfId="1010" priority="1049">
      <formula>AND(BE39="独居",OR(BI39:BN39&lt;&gt;""))</formula>
    </cfRule>
    <cfRule type="expression" dxfId="1009" priority="1055">
      <formula>AND(BE39="同居",AND(BN39="",BG39&lt;&gt;COUNTA(BI39:BM39)))</formula>
    </cfRule>
  </conditionalFormatting>
  <conditionalFormatting sqref="CG39">
    <cfRule type="expression" dxfId="1008" priority="836">
      <formula>FM39&lt;&gt;""</formula>
    </cfRule>
    <cfRule type="expression" dxfId="1007" priority="1048">
      <formula>CG39=""</formula>
    </cfRule>
  </conditionalFormatting>
  <conditionalFormatting sqref="CH39">
    <cfRule type="expression" dxfId="1006" priority="835">
      <formula>FM39&lt;&gt;""</formula>
    </cfRule>
    <cfRule type="expression" dxfId="1005" priority="1047">
      <formula>CH39=""</formula>
    </cfRule>
  </conditionalFormatting>
  <conditionalFormatting sqref="CI39">
    <cfRule type="expression" dxfId="1004" priority="834">
      <formula>FM39&lt;&gt;""</formula>
    </cfRule>
    <cfRule type="expression" dxfId="1003" priority="1046">
      <formula>CI39=""</formula>
    </cfRule>
  </conditionalFormatting>
  <conditionalFormatting sqref="CJ39">
    <cfRule type="expression" dxfId="1002" priority="833">
      <formula>FM39&lt;&gt;""</formula>
    </cfRule>
    <cfRule type="expression" dxfId="1001" priority="1045">
      <formula>CJ39=""</formula>
    </cfRule>
  </conditionalFormatting>
  <conditionalFormatting sqref="CK39">
    <cfRule type="expression" dxfId="1000" priority="832">
      <formula>FM39&lt;&gt;""</formula>
    </cfRule>
    <cfRule type="expression" dxfId="999" priority="1044">
      <formula>CK39=""</formula>
    </cfRule>
  </conditionalFormatting>
  <conditionalFormatting sqref="CL39">
    <cfRule type="expression" dxfId="998" priority="831">
      <formula>FM39&lt;&gt;""</formula>
    </cfRule>
    <cfRule type="expression" dxfId="997" priority="1043">
      <formula>CL39=""</formula>
    </cfRule>
  </conditionalFormatting>
  <conditionalFormatting sqref="CM39">
    <cfRule type="expression" dxfId="996" priority="830">
      <formula>FM39&lt;&gt;""</formula>
    </cfRule>
    <cfRule type="expression" dxfId="995" priority="1042">
      <formula>CM39=""</formula>
    </cfRule>
  </conditionalFormatting>
  <conditionalFormatting sqref="CN39">
    <cfRule type="expression" dxfId="994" priority="829">
      <formula>FM39&lt;&gt;""</formula>
    </cfRule>
    <cfRule type="expression" dxfId="993" priority="1041">
      <formula>CN39=""</formula>
    </cfRule>
  </conditionalFormatting>
  <conditionalFormatting sqref="CO39">
    <cfRule type="expression" dxfId="992" priority="905">
      <formula>AND(CN39=0,CO39&lt;&gt;"")</formula>
    </cfRule>
    <cfRule type="expression" dxfId="991" priority="1040">
      <formula>AND(CN39&gt;0,CO39="")</formula>
    </cfRule>
  </conditionalFormatting>
  <conditionalFormatting sqref="CP39">
    <cfRule type="expression" dxfId="990" priority="828">
      <formula>FM39&lt;&gt;""</formula>
    </cfRule>
    <cfRule type="expression" dxfId="989" priority="1038">
      <formula>AND(CP39&lt;&gt;"",OR(CQ39:CT39&lt;&gt;""))</formula>
    </cfRule>
    <cfRule type="expression" dxfId="988" priority="1039">
      <formula>AND(CP39="",AND(CQ39:CT39=""))</formula>
    </cfRule>
  </conditionalFormatting>
  <conditionalFormatting sqref="CQ39">
    <cfRule type="expression" dxfId="987" priority="827">
      <formula>FM39&lt;&gt;""</formula>
    </cfRule>
    <cfRule type="expression" dxfId="986" priority="1036">
      <formula>AND(CP39&lt;&gt;"",OR(CQ39:CT39&lt;&gt;""))</formula>
    </cfRule>
    <cfRule type="expression" dxfId="985" priority="1037">
      <formula>AND(CP39="",AND(CQ39:CT39=""))</formula>
    </cfRule>
  </conditionalFormatting>
  <conditionalFormatting sqref="CR39">
    <cfRule type="expression" dxfId="984" priority="826">
      <formula>FM39&lt;&gt;""</formula>
    </cfRule>
    <cfRule type="expression" dxfId="983" priority="1034">
      <formula>AND(CP39&lt;&gt;"",OR(CQ39:CT39&lt;&gt;""))</formula>
    </cfRule>
    <cfRule type="expression" dxfId="982" priority="1035">
      <formula>AND(CP39="",AND(CQ39:CT39=""))</formula>
    </cfRule>
  </conditionalFormatting>
  <conditionalFormatting sqref="CS39">
    <cfRule type="expression" dxfId="981" priority="825">
      <formula>FM39&lt;&gt;""</formula>
    </cfRule>
    <cfRule type="expression" dxfId="980" priority="1032">
      <formula>AND(CP39&lt;&gt;"",OR(CQ39:CT39&lt;&gt;""))</formula>
    </cfRule>
    <cfRule type="expression" dxfId="979" priority="1033">
      <formula>AND(CP39="",AND(CQ39:CT39=""))</formula>
    </cfRule>
  </conditionalFormatting>
  <conditionalFormatting sqref="CT39">
    <cfRule type="expression" dxfId="978" priority="824">
      <formula>FM39&lt;&gt;""</formula>
    </cfRule>
    <cfRule type="expression" dxfId="977" priority="1030">
      <formula>AND(CP39&lt;&gt;"",OR(CQ39:CT39&lt;&gt;""))</formula>
    </cfRule>
    <cfRule type="expression" dxfId="976" priority="1031">
      <formula>AND(CP39="",AND(CQ39:CT39=""))</formula>
    </cfRule>
  </conditionalFormatting>
  <conditionalFormatting sqref="CU39">
    <cfRule type="expression" dxfId="975" priority="823">
      <formula>FM39&lt;&gt;""</formula>
    </cfRule>
    <cfRule type="expression" dxfId="974" priority="1029">
      <formula>CU39=""</formula>
    </cfRule>
  </conditionalFormatting>
  <conditionalFormatting sqref="CV39">
    <cfRule type="expression" dxfId="973" priority="822">
      <formula>FM39&lt;&gt;""</formula>
    </cfRule>
    <cfRule type="expression" dxfId="972" priority="1028">
      <formula>CV39=""</formula>
    </cfRule>
  </conditionalFormatting>
  <conditionalFormatting sqref="CW39">
    <cfRule type="expression" dxfId="971" priority="821">
      <formula>FM39&lt;&gt;""</formula>
    </cfRule>
    <cfRule type="expression" dxfId="970" priority="1026">
      <formula>AND(CW39&lt;&gt;"",OR(CX39:DI39&lt;&gt;""))</formula>
    </cfRule>
    <cfRule type="expression" dxfId="969" priority="1027">
      <formula>AND(CW39="",AND(CX39:DI39=""))</formula>
    </cfRule>
  </conditionalFormatting>
  <conditionalFormatting sqref="CX39">
    <cfRule type="expression" dxfId="968" priority="820">
      <formula>FM39&lt;&gt;""</formula>
    </cfRule>
    <cfRule type="expression" dxfId="967" priority="1000">
      <formula>AND(CY39&lt;&gt;"",CX39="")</formula>
    </cfRule>
    <cfRule type="expression" dxfId="966" priority="1024">
      <formula>AND(CW39&lt;&gt;"",OR(CX39:DI39&lt;&gt;""))</formula>
    </cfRule>
    <cfRule type="expression" dxfId="965" priority="1025">
      <formula>AND(CW39="",AND(CX39:DI39=""))</formula>
    </cfRule>
  </conditionalFormatting>
  <conditionalFormatting sqref="CY39">
    <cfRule type="expression" dxfId="964" priority="819">
      <formula>FM39&lt;&gt;""</formula>
    </cfRule>
    <cfRule type="expression" dxfId="963" priority="1001">
      <formula>AND(CX39&lt;&gt;"",CY39="")</formula>
    </cfRule>
    <cfRule type="expression" dxfId="962" priority="1022">
      <formula>AND(CW39&lt;&gt;"",OR(CX39:DI39&lt;&gt;""))</formula>
    </cfRule>
    <cfRule type="expression" dxfId="961" priority="1023">
      <formula>AND(CW39="",AND(CX39:DI39=""))</formula>
    </cfRule>
  </conditionalFormatting>
  <conditionalFormatting sqref="CZ39">
    <cfRule type="expression" dxfId="960" priority="818">
      <formula>FM39&lt;&gt;""</formula>
    </cfRule>
    <cfRule type="expression" dxfId="959" priority="1020">
      <formula>AND(CW39&lt;&gt;"",OR(CX39:DI39&lt;&gt;""))</formula>
    </cfRule>
    <cfRule type="expression" dxfId="958" priority="1021">
      <formula>AND(CW39="",AND(CX39:DI39=""))</formula>
    </cfRule>
  </conditionalFormatting>
  <conditionalFormatting sqref="DA39">
    <cfRule type="expression" dxfId="957" priority="817">
      <formula>FM39&lt;&gt;""</formula>
    </cfRule>
    <cfRule type="expression" dxfId="956" priority="998">
      <formula>AND(DB39&lt;&gt;"",DA39="")</formula>
    </cfRule>
    <cfRule type="expression" dxfId="955" priority="1018">
      <formula>AND(CW39&lt;&gt;"",OR(CX39:DI39&lt;&gt;""))</formula>
    </cfRule>
    <cfRule type="expression" dxfId="954" priority="1019">
      <formula>AND(CW39="",AND(CX39:DI39=""))</formula>
    </cfRule>
  </conditionalFormatting>
  <conditionalFormatting sqref="DB39">
    <cfRule type="expression" dxfId="953" priority="816">
      <formula>FM39&lt;&gt;""</formula>
    </cfRule>
    <cfRule type="expression" dxfId="952" priority="999">
      <formula>AND(DA39&lt;&gt;"",DB39="")</formula>
    </cfRule>
    <cfRule type="expression" dxfId="951" priority="1016">
      <formula>AND(CW39&lt;&gt;"",OR(CX39:DI39&lt;&gt;""))</formula>
    </cfRule>
    <cfRule type="expression" dxfId="950" priority="1017">
      <formula>AND(CW39="",AND(CX39:DI39=""))</formula>
    </cfRule>
  </conditionalFormatting>
  <conditionalFormatting sqref="DC39">
    <cfRule type="expression" dxfId="949" priority="815">
      <formula>FM39&lt;&gt;""</formula>
    </cfRule>
    <cfRule type="expression" dxfId="948" priority="1014">
      <formula>AND(CW39&lt;&gt;"",OR(CX39:DI39&lt;&gt;""))</formula>
    </cfRule>
    <cfRule type="expression" dxfId="947" priority="1015">
      <formula>AND(CW39="",AND(CX39:DI39=""))</formula>
    </cfRule>
  </conditionalFormatting>
  <conditionalFormatting sqref="DD39">
    <cfRule type="expression" dxfId="946" priority="814">
      <formula>FM39&lt;&gt;""</formula>
    </cfRule>
    <cfRule type="expression" dxfId="945" priority="1012">
      <formula>AND(CW39&lt;&gt;"",OR(CX39:DI39&lt;&gt;""))</formula>
    </cfRule>
    <cfRule type="expression" dxfId="944" priority="1013">
      <formula>AND(CW39="",AND(CX39:DI39=""))</formula>
    </cfRule>
  </conditionalFormatting>
  <conditionalFormatting sqref="DE39">
    <cfRule type="expression" dxfId="943" priority="813">
      <formula>FM39&lt;&gt;""</formula>
    </cfRule>
    <cfRule type="expression" dxfId="942" priority="1010">
      <formula>AND(CW39&lt;&gt;"",OR(CX39:DI39&lt;&gt;""))</formula>
    </cfRule>
    <cfRule type="expression" dxfId="941" priority="1011">
      <formula>AND(CW39="",AND(CX39:DI39=""))</formula>
    </cfRule>
  </conditionalFormatting>
  <conditionalFormatting sqref="DF39">
    <cfRule type="expression" dxfId="940" priority="812">
      <formula>FM39&lt;&gt;""</formula>
    </cfRule>
    <cfRule type="expression" dxfId="939" priority="994">
      <formula>AND(DG39&lt;&gt;"",DF39="")</formula>
    </cfRule>
    <cfRule type="expression" dxfId="938" priority="1008">
      <formula>AND(CW39&lt;&gt;"",OR(CX39:DI39&lt;&gt;""))</formula>
    </cfRule>
    <cfRule type="expression" dxfId="937" priority="1009">
      <formula>AND(CW39="",AND(CX39:DI39=""))</formula>
    </cfRule>
  </conditionalFormatting>
  <conditionalFormatting sqref="DG39">
    <cfRule type="expression" dxfId="936" priority="811">
      <formula>FM39&lt;&gt;""</formula>
    </cfRule>
    <cfRule type="expression" dxfId="935" priority="995">
      <formula>AND(DF39&lt;&gt;"",DG39="")</formula>
    </cfRule>
    <cfRule type="expression" dxfId="934" priority="1006">
      <formula>AND(CW39&lt;&gt;"",OR(CX39:DI39&lt;&gt;""))</formula>
    </cfRule>
    <cfRule type="expression" dxfId="933" priority="1007">
      <formula>AND(CW39="",AND(CX39:DI39=""))</formula>
    </cfRule>
  </conditionalFormatting>
  <conditionalFormatting sqref="DH39">
    <cfRule type="expression" dxfId="932" priority="810">
      <formula>FM39&lt;&gt;""</formula>
    </cfRule>
    <cfRule type="expression" dxfId="931" priority="1004">
      <formula>AND(CW39&lt;&gt;"",OR(CX39:DI39&lt;&gt;""))</formula>
    </cfRule>
    <cfRule type="expression" dxfId="930" priority="1005">
      <formula>AND(CW39="",AND(CX39:DI39=""))</formula>
    </cfRule>
  </conditionalFormatting>
  <conditionalFormatting sqref="DI39">
    <cfRule type="expression" dxfId="929" priority="809">
      <formula>FM39&lt;&gt;""</formula>
    </cfRule>
    <cfRule type="expression" dxfId="928" priority="1002">
      <formula>AND(CW39&lt;&gt;"",OR(CX39:DI39&lt;&gt;""))</formula>
    </cfRule>
    <cfRule type="expression" dxfId="927" priority="1003">
      <formula>AND(CW39="",AND(CX39:DI39=""))</formula>
    </cfRule>
  </conditionalFormatting>
  <conditionalFormatting sqref="DJ39">
    <cfRule type="expression" dxfId="926" priority="808">
      <formula>FM39&lt;&gt;""</formula>
    </cfRule>
    <cfRule type="expression" dxfId="925" priority="997">
      <formula>DJ39=""</formula>
    </cfRule>
  </conditionalFormatting>
  <conditionalFormatting sqref="DK39">
    <cfRule type="expression" dxfId="924" priority="807">
      <formula>FM39&lt;&gt;""</formula>
    </cfRule>
    <cfRule type="expression" dxfId="923" priority="996">
      <formula>AND(DJ39&lt;&gt;"自立",DK39="")</formula>
    </cfRule>
  </conditionalFormatting>
  <conditionalFormatting sqref="DL39">
    <cfRule type="expression" dxfId="922" priority="806">
      <formula>FM39&lt;&gt;""</formula>
    </cfRule>
    <cfRule type="expression" dxfId="921" priority="993">
      <formula>DL39=""</formula>
    </cfRule>
  </conditionalFormatting>
  <conditionalFormatting sqref="DM39">
    <cfRule type="expression" dxfId="920" priority="991">
      <formula>AND(DL39&lt;&gt;"アレルギー食",DM39&lt;&gt;"")</formula>
    </cfRule>
    <cfRule type="expression" dxfId="919" priority="992">
      <formula>AND(DL39="アレルギー食",DM39="")</formula>
    </cfRule>
  </conditionalFormatting>
  <conditionalFormatting sqref="DN39">
    <cfRule type="expression" dxfId="918" priority="805">
      <formula>FM39&lt;&gt;""</formula>
    </cfRule>
    <cfRule type="expression" dxfId="917" priority="990">
      <formula>DN39=""</formula>
    </cfRule>
  </conditionalFormatting>
  <conditionalFormatting sqref="DO39">
    <cfRule type="expression" dxfId="916" priority="804">
      <formula>FM39&lt;&gt;""</formula>
    </cfRule>
    <cfRule type="expression" dxfId="915" priority="984">
      <formula>AND(DO39&lt;&gt;"",DN39="")</formula>
    </cfRule>
    <cfRule type="expression" dxfId="914" priority="988">
      <formula>AND(DN39&lt;&gt;"自立",DO39="")</formula>
    </cfRule>
    <cfRule type="expression" dxfId="913" priority="989">
      <formula>AND(DN39="自立",DO39&lt;&gt;"")</formula>
    </cfRule>
  </conditionalFormatting>
  <conditionalFormatting sqref="DP39">
    <cfRule type="expression" dxfId="912" priority="803">
      <formula>FM39&lt;&gt;""</formula>
    </cfRule>
    <cfRule type="expression" dxfId="911" priority="987">
      <formula>DP39=""</formula>
    </cfRule>
  </conditionalFormatting>
  <conditionalFormatting sqref="DQ39">
    <cfRule type="expression" dxfId="910" priority="802">
      <formula>FM39&lt;&gt;""</formula>
    </cfRule>
    <cfRule type="expression" dxfId="909" priority="983">
      <formula>AND(DQ39&lt;&gt;"",DP39="")</formula>
    </cfRule>
    <cfRule type="expression" dxfId="908" priority="985">
      <formula>AND(DP39&lt;&gt;"自立",DQ39="")</formula>
    </cfRule>
    <cfRule type="expression" dxfId="907" priority="986">
      <formula>AND(DP39="自立",DQ39&lt;&gt;"")</formula>
    </cfRule>
  </conditionalFormatting>
  <conditionalFormatting sqref="DR39">
    <cfRule type="expression" dxfId="906" priority="801">
      <formula>FM39&lt;&gt;""</formula>
    </cfRule>
    <cfRule type="expression" dxfId="905" priority="982">
      <formula>DR39=""</formula>
    </cfRule>
  </conditionalFormatting>
  <conditionalFormatting sqref="DS39">
    <cfRule type="expression" dxfId="904" priority="800">
      <formula>FM39&lt;&gt;""</formula>
    </cfRule>
    <cfRule type="expression" dxfId="903" priority="979">
      <formula>AND(DS39&lt;&gt;"",DR39="")</formula>
    </cfRule>
    <cfRule type="expression" dxfId="902" priority="980">
      <formula>AND(DR39&lt;&gt;"自立",DS39="")</formula>
    </cfRule>
    <cfRule type="expression" dxfId="901" priority="981">
      <formula>AND(DR39="自立",DS39&lt;&gt;"")</formula>
    </cfRule>
  </conditionalFormatting>
  <conditionalFormatting sqref="DT39">
    <cfRule type="expression" dxfId="900" priority="799">
      <formula>FM39&lt;&gt;""</formula>
    </cfRule>
    <cfRule type="expression" dxfId="899" priority="978">
      <formula>DT39=""</formula>
    </cfRule>
  </conditionalFormatting>
  <conditionalFormatting sqref="DV39">
    <cfRule type="expression" dxfId="898" priority="797">
      <formula>FM39&lt;&gt;""</formula>
    </cfRule>
    <cfRule type="expression" dxfId="897" priority="977">
      <formula>DV39=""</formula>
    </cfRule>
  </conditionalFormatting>
  <conditionalFormatting sqref="EA39">
    <cfRule type="expression" dxfId="896" priority="795">
      <formula>FM39&lt;&gt;""</formula>
    </cfRule>
    <cfRule type="expression" dxfId="895" priority="927">
      <formula>AND(EB39&lt;&gt;"",EA39&lt;&gt;"その他")</formula>
    </cfRule>
    <cfRule type="expression" dxfId="894" priority="976">
      <formula>EA39=""</formula>
    </cfRule>
  </conditionalFormatting>
  <conditionalFormatting sqref="EB39">
    <cfRule type="expression" dxfId="893" priority="974">
      <formula>AND(EA39&lt;&gt;"その他",EB39&lt;&gt;"")</formula>
    </cfRule>
    <cfRule type="expression" dxfId="892" priority="975">
      <formula>AND(EA39="その他",EB39="")</formula>
    </cfRule>
  </conditionalFormatting>
  <conditionalFormatting sqref="EC39">
    <cfRule type="expression" dxfId="891" priority="794">
      <formula>FM39&lt;&gt;""</formula>
    </cfRule>
    <cfRule type="expression" dxfId="890" priority="973">
      <formula>AND(EC39:EI39="")</formula>
    </cfRule>
  </conditionalFormatting>
  <conditionalFormatting sqref="ED39">
    <cfRule type="expression" dxfId="889" priority="793">
      <formula>FM39&lt;&gt;""</formula>
    </cfRule>
    <cfRule type="expression" dxfId="888" priority="972">
      <formula>AND(EC39:EI39="")</formula>
    </cfRule>
  </conditionalFormatting>
  <conditionalFormatting sqref="EE39">
    <cfRule type="expression" dxfId="887" priority="792">
      <formula>FM39&lt;&gt;""</formula>
    </cfRule>
    <cfRule type="expression" dxfId="886" priority="971">
      <formula>AND(EC39:EI39="")</formula>
    </cfRule>
  </conditionalFormatting>
  <conditionalFormatting sqref="EF39">
    <cfRule type="expression" dxfId="885" priority="791">
      <formula>FM39&lt;&gt;""</formula>
    </cfRule>
    <cfRule type="expression" dxfId="884" priority="970">
      <formula>AND(EC39:EI39="")</formula>
    </cfRule>
  </conditionalFormatting>
  <conditionalFormatting sqref="EG39">
    <cfRule type="expression" dxfId="883" priority="790">
      <formula>FM39&lt;&gt;""</formula>
    </cfRule>
    <cfRule type="expression" dxfId="882" priority="969">
      <formula>AND(EC39:EI39="")</formula>
    </cfRule>
  </conditionalFormatting>
  <conditionalFormatting sqref="EH39">
    <cfRule type="expression" dxfId="881" priority="789">
      <formula>FM39&lt;&gt;""</formula>
    </cfRule>
    <cfRule type="expression" dxfId="880" priority="968">
      <formula>AND(EC39:EI39="")</formula>
    </cfRule>
  </conditionalFormatting>
  <conditionalFormatting sqref="EI39">
    <cfRule type="expression" dxfId="879" priority="788">
      <formula>FM39&lt;&gt;""</formula>
    </cfRule>
    <cfRule type="expression" dxfId="878" priority="967">
      <formula>AND(EC39:EI39="")</formula>
    </cfRule>
  </conditionalFormatting>
  <conditionalFormatting sqref="EL39">
    <cfRule type="expression" dxfId="877" priority="787">
      <formula>FM39&lt;&gt;""</formula>
    </cfRule>
    <cfRule type="expression" dxfId="876" priority="965">
      <formula>AND(EK39&lt;&gt;"",EL39&lt;&gt;"")</formula>
    </cfRule>
    <cfRule type="expression" dxfId="875" priority="966">
      <formula>AND(EK39="",EL39="")</formula>
    </cfRule>
  </conditionalFormatting>
  <conditionalFormatting sqref="EM39">
    <cfRule type="expression" dxfId="874" priority="786">
      <formula>FM39&lt;&gt;""</formula>
    </cfRule>
    <cfRule type="expression" dxfId="873" priority="963">
      <formula>AND(EK39&lt;&gt;"",EM39&lt;&gt;"")</formula>
    </cfRule>
    <cfRule type="expression" dxfId="872" priority="964">
      <formula>AND(EK39="",EM39="")</formula>
    </cfRule>
  </conditionalFormatting>
  <conditionalFormatting sqref="EN39">
    <cfRule type="expression" dxfId="871" priority="785">
      <formula>FM39&lt;&gt;""</formula>
    </cfRule>
    <cfRule type="expression" dxfId="870" priority="961">
      <formula>AND(EK39&lt;&gt;"",EN39&lt;&gt;"")</formula>
    </cfRule>
    <cfRule type="expression" dxfId="869" priority="962">
      <formula>AND(EK39="",EN39="")</formula>
    </cfRule>
  </conditionalFormatting>
  <conditionalFormatting sqref="EP39">
    <cfRule type="expression" dxfId="868" priority="955">
      <formula>AND(EK39&lt;&gt;"",EP39&lt;&gt;"")</formula>
    </cfRule>
    <cfRule type="expression" dxfId="867" priority="959">
      <formula>AND(EP39&lt;&gt;"",EO39="")</formula>
    </cfRule>
    <cfRule type="expression" dxfId="866" priority="960">
      <formula>AND(EO39&lt;&gt;"",EP39="")</formula>
    </cfRule>
  </conditionalFormatting>
  <conditionalFormatting sqref="EQ39">
    <cfRule type="expression" dxfId="865" priority="954">
      <formula>AND(EK39&lt;&gt;"",EQ39&lt;&gt;"")</formula>
    </cfRule>
    <cfRule type="expression" dxfId="864" priority="957">
      <formula>AND(EQ39&lt;&gt;"",EO39="")</formula>
    </cfRule>
    <cfRule type="expression" dxfId="863" priority="958">
      <formula>AND(EO39&lt;&gt;"",EQ39="")</formula>
    </cfRule>
  </conditionalFormatting>
  <conditionalFormatting sqref="EO39">
    <cfRule type="expression" dxfId="862" priority="956">
      <formula>AND(EK39&lt;&gt;"",EO39&lt;&gt;"")</formula>
    </cfRule>
  </conditionalFormatting>
  <conditionalFormatting sqref="ES39">
    <cfRule type="expression" dxfId="861" priority="784">
      <formula>FM39&lt;&gt;""</formula>
    </cfRule>
    <cfRule type="expression" dxfId="860" priority="952">
      <formula>AND(ER39&lt;&gt;"",ES39&lt;&gt;"")</formula>
    </cfRule>
    <cfRule type="expression" dxfId="859" priority="953">
      <formula>AND(ER39="",ES39="")</formula>
    </cfRule>
  </conditionalFormatting>
  <conditionalFormatting sqref="ET39">
    <cfRule type="expression" dxfId="858" priority="783">
      <formula>FM39&lt;&gt;""</formula>
    </cfRule>
    <cfRule type="expression" dxfId="857" priority="950">
      <formula>AND(ER39&lt;&gt;"",ET39&lt;&gt;"")</formula>
    </cfRule>
    <cfRule type="expression" dxfId="856" priority="951">
      <formula>AND(ER39="",ET39="")</formula>
    </cfRule>
  </conditionalFormatting>
  <conditionalFormatting sqref="EU39">
    <cfRule type="expression" dxfId="855" priority="782">
      <formula>FM39&lt;&gt;""</formula>
    </cfRule>
    <cfRule type="expression" dxfId="854" priority="948">
      <formula>AND(ER39&lt;&gt;"",EU39&lt;&gt;"")</formula>
    </cfRule>
    <cfRule type="expression" dxfId="853" priority="949">
      <formula>AND(ER39="",EU39="")</formula>
    </cfRule>
  </conditionalFormatting>
  <conditionalFormatting sqref="EW39">
    <cfRule type="expression" dxfId="852" priority="942">
      <formula>AND(ER39&lt;&gt;"",EW39&lt;&gt;"")</formula>
    </cfRule>
    <cfRule type="expression" dxfId="851" priority="946">
      <formula>AND(EW39&lt;&gt;"",EV39="")</formula>
    </cfRule>
    <cfRule type="expression" dxfId="850" priority="947">
      <formula>AND(EV39&lt;&gt;"",EW39="")</formula>
    </cfRule>
  </conditionalFormatting>
  <conditionalFormatting sqref="EX39">
    <cfRule type="expression" dxfId="849" priority="941">
      <formula>AND(ER39&lt;&gt;"",EX39&lt;&gt;"")</formula>
    </cfRule>
    <cfRule type="expression" dxfId="848" priority="944">
      <formula>AND(EX39&lt;&gt;"",EV39="")</formula>
    </cfRule>
    <cfRule type="expression" dxfId="847" priority="945">
      <formula>AND(EV39&lt;&gt;"",EX39="")</formula>
    </cfRule>
  </conditionalFormatting>
  <conditionalFormatting sqref="EV39">
    <cfRule type="expression" dxfId="846" priority="943">
      <formula>AND(ER39&lt;&gt;"",EV39&lt;&gt;"")</formula>
    </cfRule>
  </conditionalFormatting>
  <conditionalFormatting sqref="ER39">
    <cfRule type="expression" dxfId="845" priority="940">
      <formula>AND(ER39&lt;&gt;"",OR(ES39:EX39&lt;&gt;""))</formula>
    </cfRule>
  </conditionalFormatting>
  <conditionalFormatting sqref="EK39">
    <cfRule type="expression" dxfId="844" priority="939">
      <formula>AND(EK39&lt;&gt;"",OR(EL39:EQ39&lt;&gt;""))</formula>
    </cfRule>
  </conditionalFormatting>
  <conditionalFormatting sqref="EY39">
    <cfRule type="expression" dxfId="843" priority="781">
      <formula>FM39&lt;&gt;""</formula>
    </cfRule>
    <cfRule type="expression" dxfId="842" priority="938">
      <formula>AND(EY39:FD39="")</formula>
    </cfRule>
  </conditionalFormatting>
  <conditionalFormatting sqref="EZ39">
    <cfRule type="expression" dxfId="841" priority="780">
      <formula>FM39&lt;&gt;""</formula>
    </cfRule>
    <cfRule type="expression" dxfId="840" priority="937">
      <formula>AND(EY39:FD39="")</formula>
    </cfRule>
  </conditionalFormatting>
  <conditionalFormatting sqref="FA39">
    <cfRule type="expression" dxfId="839" priority="779">
      <formula>FM39&lt;&gt;""</formula>
    </cfRule>
    <cfRule type="expression" dxfId="838" priority="936">
      <formula>AND(EY39:FD39="")</formula>
    </cfRule>
  </conditionalFormatting>
  <conditionalFormatting sqref="FB39">
    <cfRule type="expression" dxfId="837" priority="778">
      <formula>FM39&lt;&gt;""</formula>
    </cfRule>
    <cfRule type="expression" dxfId="836" priority="935">
      <formula>AND(EY39:FD39="")</formula>
    </cfRule>
  </conditionalFormatting>
  <conditionalFormatting sqref="FD39">
    <cfRule type="expression" dxfId="835" priority="776">
      <formula>FM39&lt;&gt;""</formula>
    </cfRule>
    <cfRule type="expression" dxfId="834" priority="934">
      <formula>AND(EY39:FD39="")</formula>
    </cfRule>
  </conditionalFormatting>
  <conditionalFormatting sqref="FC39">
    <cfRule type="expression" dxfId="833" priority="777">
      <formula>FM39&lt;&gt;""</formula>
    </cfRule>
    <cfRule type="expression" dxfId="832" priority="933">
      <formula>AND(EY39:FD39="")</formula>
    </cfRule>
  </conditionalFormatting>
  <conditionalFormatting sqref="FE39">
    <cfRule type="expression" dxfId="831" priority="775">
      <formula>FM39&lt;&gt;""</formula>
    </cfRule>
    <cfRule type="expression" dxfId="830" priority="932">
      <formula>FE39=""</formula>
    </cfRule>
  </conditionalFormatting>
  <conditionalFormatting sqref="FF39">
    <cfRule type="expression" dxfId="829" priority="930">
      <formula>AND(FE39&lt;&gt;"2人以上の体制",FF39&lt;&gt;"")</formula>
    </cfRule>
    <cfRule type="expression" dxfId="828" priority="931">
      <formula>AND(FE39="2人以上の体制",FF39="")</formula>
    </cfRule>
  </conditionalFormatting>
  <conditionalFormatting sqref="FG39">
    <cfRule type="expression" dxfId="827" priority="774">
      <formula>FM39&lt;&gt;""</formula>
    </cfRule>
    <cfRule type="expression" dxfId="826" priority="929">
      <formula>FG39=""</formula>
    </cfRule>
  </conditionalFormatting>
  <conditionalFormatting sqref="FH39">
    <cfRule type="expression" dxfId="825" priority="773">
      <formula>FM39&lt;&gt;""</formula>
    </cfRule>
    <cfRule type="expression" dxfId="824" priority="928">
      <formula>FH39=""</formula>
    </cfRule>
  </conditionalFormatting>
  <conditionalFormatting sqref="BO39">
    <cfRule type="expression" dxfId="823" priority="847">
      <formula>FM39&lt;&gt;""</formula>
    </cfRule>
    <cfRule type="expression" dxfId="822" priority="926">
      <formula>BO39=""</formula>
    </cfRule>
  </conditionalFormatting>
  <conditionalFormatting sqref="BP39">
    <cfRule type="expression" dxfId="821" priority="846">
      <formula>FM39&lt;&gt;""</formula>
    </cfRule>
    <cfRule type="expression" dxfId="820" priority="925">
      <formula>BP39=""</formula>
    </cfRule>
  </conditionalFormatting>
  <conditionalFormatting sqref="BQ39">
    <cfRule type="expression" dxfId="819" priority="845">
      <formula>FM39&lt;&gt;""</formula>
    </cfRule>
    <cfRule type="expression" dxfId="818" priority="924">
      <formula>BQ39=""</formula>
    </cfRule>
  </conditionalFormatting>
  <conditionalFormatting sqref="BR39">
    <cfRule type="expression" dxfId="817" priority="844">
      <formula>FM39&lt;&gt;""</formula>
    </cfRule>
    <cfRule type="expression" dxfId="816" priority="913">
      <formula>AND(BR39:BS39="")</formula>
    </cfRule>
  </conditionalFormatting>
  <conditionalFormatting sqref="BS39">
    <cfRule type="expression" dxfId="815" priority="843">
      <formula>FM39&lt;&gt;""</formula>
    </cfRule>
    <cfRule type="expression" dxfId="814" priority="923">
      <formula>AND(BR39:BS39="")</formula>
    </cfRule>
  </conditionalFormatting>
  <conditionalFormatting sqref="BU39">
    <cfRule type="expression" dxfId="813" priority="918">
      <formula>AND(BT39="",BU39&lt;&gt;"")</formula>
    </cfRule>
    <cfRule type="expression" dxfId="812" priority="922">
      <formula>AND(BT39&lt;&gt;"",BU39="")</formula>
    </cfRule>
  </conditionalFormatting>
  <conditionalFormatting sqref="BV39">
    <cfRule type="expression" dxfId="811" priority="917">
      <formula>AND(BT39="",BV39&lt;&gt;"")</formula>
    </cfRule>
    <cfRule type="expression" dxfId="810" priority="921">
      <formula>AND(BT39&lt;&gt;"",BV39="")</formula>
    </cfRule>
  </conditionalFormatting>
  <conditionalFormatting sqref="BW39">
    <cfRule type="expression" dxfId="809" priority="916">
      <formula>AND(BT39="",BW39&lt;&gt;"")</formula>
    </cfRule>
    <cfRule type="expression" dxfId="808" priority="920">
      <formula>AND(BT39&lt;&gt;"",AND(BW39:BX39=""))</formula>
    </cfRule>
  </conditionalFormatting>
  <conditionalFormatting sqref="BX39">
    <cfRule type="expression" dxfId="807" priority="915">
      <formula>AND(BT39="",BX39&lt;&gt;"")</formula>
    </cfRule>
    <cfRule type="expression" dxfId="806" priority="919">
      <formula>AND(BT39&lt;&gt;"",AND(BW39:BX39=""))</formula>
    </cfRule>
  </conditionalFormatting>
  <conditionalFormatting sqref="BT39">
    <cfRule type="expression" dxfId="805" priority="914">
      <formula>AND(BT39="",OR(BU39:BX39&lt;&gt;""))</formula>
    </cfRule>
  </conditionalFormatting>
  <conditionalFormatting sqref="BY39">
    <cfRule type="expression" dxfId="804" priority="842">
      <formula>FM39&lt;&gt;""</formula>
    </cfRule>
    <cfRule type="expression" dxfId="803" priority="912">
      <formula>BY39=""</formula>
    </cfRule>
  </conditionalFormatting>
  <conditionalFormatting sqref="BZ39">
    <cfRule type="expression" dxfId="802" priority="841">
      <formula>FM39&lt;&gt;""</formula>
    </cfRule>
    <cfRule type="expression" dxfId="801" priority="911">
      <formula>BZ39=""</formula>
    </cfRule>
  </conditionalFormatting>
  <conditionalFormatting sqref="CC39">
    <cfRule type="expression" dxfId="800" priority="840">
      <formula>FM39&lt;&gt;""</formula>
    </cfRule>
    <cfRule type="expression" dxfId="799" priority="910">
      <formula>CC39=""</formula>
    </cfRule>
  </conditionalFormatting>
  <conditionalFormatting sqref="CD39">
    <cfRule type="expression" dxfId="798" priority="839">
      <formula>FM39&lt;&gt;""</formula>
    </cfRule>
    <cfRule type="expression" dxfId="797" priority="909">
      <formula>CD39=""</formula>
    </cfRule>
  </conditionalFormatting>
  <conditionalFormatting sqref="CE39">
    <cfRule type="expression" dxfId="796" priority="838">
      <formula>FM39&lt;&gt;""</formula>
    </cfRule>
    <cfRule type="expression" dxfId="795" priority="908">
      <formula>CE39=""</formula>
    </cfRule>
  </conditionalFormatting>
  <conditionalFormatting sqref="FK39">
    <cfRule type="expression" dxfId="794" priority="907">
      <formula>FK39=""</formula>
    </cfRule>
  </conditionalFormatting>
  <conditionalFormatting sqref="H39">
    <cfRule type="expression" dxfId="793" priority="888">
      <formula>FM39&lt;&gt;""</formula>
    </cfRule>
    <cfRule type="expression" dxfId="792" priority="904">
      <formula>H39=""</formula>
    </cfRule>
  </conditionalFormatting>
  <conditionalFormatting sqref="B39">
    <cfRule type="expression" dxfId="791" priority="772">
      <formula>FM39&lt;&gt;""</formula>
    </cfRule>
    <cfRule type="expression" dxfId="790" priority="903">
      <formula>B39=""</formula>
    </cfRule>
  </conditionalFormatting>
  <conditionalFormatting sqref="CF39">
    <cfRule type="expression" dxfId="789" priority="837">
      <formula>FM39&lt;&gt;""</formula>
    </cfRule>
    <cfRule type="expression" dxfId="788" priority="902">
      <formula>CF39=""</formula>
    </cfRule>
  </conditionalFormatting>
  <conditionalFormatting sqref="EJ39">
    <cfRule type="expression" dxfId="787" priority="901">
      <formula>AND(OR(EC39:EH39&lt;&gt;""),EJ39="")</formula>
    </cfRule>
  </conditionalFormatting>
  <conditionalFormatting sqref="BE39">
    <cfRule type="expression" dxfId="786" priority="848">
      <formula>FM39&lt;&gt;""</formula>
    </cfRule>
    <cfRule type="expression" dxfId="785" priority="900">
      <formula>BE39=""</formula>
    </cfRule>
  </conditionalFormatting>
  <conditionalFormatting sqref="BF39">
    <cfRule type="expression" dxfId="784" priority="899">
      <formula>AND(BE39="同居",AND(BF39="",BG39=""))</formula>
    </cfRule>
  </conditionalFormatting>
  <conditionalFormatting sqref="CB39">
    <cfRule type="expression" dxfId="783" priority="898">
      <formula>AND(CA39&lt;&gt;"",CB39="")</formula>
    </cfRule>
  </conditionalFormatting>
  <conditionalFormatting sqref="CA39">
    <cfRule type="expression" dxfId="782" priority="897">
      <formula>AND(CA39="",CB39&lt;&gt;"")</formula>
    </cfRule>
  </conditionalFormatting>
  <conditionalFormatting sqref="DU39">
    <cfRule type="expression" dxfId="781" priority="798">
      <formula>FM39&lt;&gt;""</formula>
    </cfRule>
    <cfRule type="expression" dxfId="780" priority="894">
      <formula>AND(DU39&lt;&gt;"",DT39="")</formula>
    </cfRule>
    <cfRule type="expression" dxfId="779" priority="895">
      <formula>AND(DT39&lt;&gt;"自立",DU39="")</formula>
    </cfRule>
    <cfRule type="expression" dxfId="778" priority="896">
      <formula>AND(DT39="自立",DU39&lt;&gt;"")</formula>
    </cfRule>
  </conditionalFormatting>
  <conditionalFormatting sqref="DW39">
    <cfRule type="expression" dxfId="777" priority="796">
      <formula>FM39&lt;&gt;""</formula>
    </cfRule>
    <cfRule type="expression" dxfId="776" priority="891">
      <formula>AND(DW39&lt;&gt;"",DV39="")</formula>
    </cfRule>
    <cfRule type="expression" dxfId="775" priority="892">
      <formula>AND(DV39="自立",DW39&lt;&gt;"")</formula>
    </cfRule>
    <cfRule type="expression" dxfId="774" priority="893">
      <formula>AND(DV39&lt;&gt;"自立",DW39="")</formula>
    </cfRule>
  </conditionalFormatting>
  <conditionalFormatting sqref="I39:J39">
    <cfRule type="expression" dxfId="773" priority="890">
      <formula>I39=""</formula>
    </cfRule>
  </conditionalFormatting>
  <conditionalFormatting sqref="P39">
    <cfRule type="expression" dxfId="772" priority="884">
      <formula>FM39&lt;&gt;""</formula>
    </cfRule>
    <cfRule type="expression" dxfId="771" priority="889">
      <formula>P39=""</formula>
    </cfRule>
  </conditionalFormatting>
  <conditionalFormatting sqref="FN39">
    <cfRule type="expression" dxfId="770" priority="767">
      <formula>AND(FN39="",AND(Q39:FJ39=""))</formula>
    </cfRule>
    <cfRule type="expression" dxfId="769" priority="768">
      <formula>AND(FN39&lt;&gt;"",OR(Q39:FJ39&lt;&gt;""))</formula>
    </cfRule>
  </conditionalFormatting>
  <conditionalFormatting sqref="FM39">
    <cfRule type="expression" dxfId="768" priority="769">
      <formula>AND(FM39="",AND(Q39:FJ39=""))</formula>
    </cfRule>
    <cfRule type="expression" dxfId="767" priority="771">
      <formula>AND(FM39&lt;&gt;"",OR(Q39:FJ39&lt;&gt;""))</formula>
    </cfRule>
  </conditionalFormatting>
  <conditionalFormatting sqref="FL39">
    <cfRule type="expression" dxfId="766" priority="770">
      <formula>FL39=""</formula>
    </cfRule>
  </conditionalFormatting>
  <conditionalFormatting sqref="C40">
    <cfRule type="expression" dxfId="765" priority="766">
      <formula>C40=""</formula>
    </cfRule>
  </conditionalFormatting>
  <conditionalFormatting sqref="D40">
    <cfRule type="expression" dxfId="764" priority="765">
      <formula>D40=""</formula>
    </cfRule>
  </conditionalFormatting>
  <conditionalFormatting sqref="E40">
    <cfRule type="expression" dxfId="763" priority="764">
      <formula>E40=""</formula>
    </cfRule>
  </conditionalFormatting>
  <conditionalFormatting sqref="G40">
    <cfRule type="expression" dxfId="762" priority="763">
      <formula>G40=""</formula>
    </cfRule>
  </conditionalFormatting>
  <conditionalFormatting sqref="K40">
    <cfRule type="expression" dxfId="761" priority="504">
      <formula>FM40&lt;&gt;""</formula>
    </cfRule>
    <cfRule type="expression" dxfId="760" priority="762">
      <formula>AND(K40="",L40="")</formula>
    </cfRule>
  </conditionalFormatting>
  <conditionalFormatting sqref="L40">
    <cfRule type="expression" dxfId="759" priority="503">
      <formula>FM40&lt;&gt;""</formula>
    </cfRule>
    <cfRule type="expression" dxfId="758" priority="761">
      <formula>AND(K40="",L40="")</formula>
    </cfRule>
  </conditionalFormatting>
  <conditionalFormatting sqref="O40">
    <cfRule type="expression" dxfId="757" priority="502">
      <formula>FM40&lt;&gt;""</formula>
    </cfRule>
    <cfRule type="expression" dxfId="756" priority="760">
      <formula>O40=""</formula>
    </cfRule>
  </conditionalFormatting>
  <conditionalFormatting sqref="Q40">
    <cfRule type="expression" dxfId="755" priority="500">
      <formula>FM40&lt;&gt;""</formula>
    </cfRule>
    <cfRule type="expression" dxfId="754" priority="758">
      <formula>AND(Q40&lt;&gt;"",OR(R40:AD40&lt;&gt;""))</formula>
    </cfRule>
    <cfRule type="expression" dxfId="753" priority="759">
      <formula>AND(Q40="",AND(R40:AD40=""))</formula>
    </cfRule>
  </conditionalFormatting>
  <conditionalFormatting sqref="R40">
    <cfRule type="expression" dxfId="752" priority="499">
      <formula>FM40&lt;&gt;""</formula>
    </cfRule>
    <cfRule type="expression" dxfId="751" priority="756">
      <formula>AND(Q40&lt;&gt;"",OR(R40:AD40&lt;&gt;""))</formula>
    </cfRule>
    <cfRule type="expression" dxfId="750" priority="757">
      <formula>AND(Q40="",AND(R40:AD40=""))</formula>
    </cfRule>
  </conditionalFormatting>
  <conditionalFormatting sqref="S40">
    <cfRule type="expression" dxfId="749" priority="498">
      <formula>FM40&lt;&gt;""</formula>
    </cfRule>
    <cfRule type="expression" dxfId="748" priority="754">
      <formula>AND(Q40&lt;&gt;"",OR(R40:AD40&lt;&gt;""))</formula>
    </cfRule>
    <cfRule type="expression" dxfId="747" priority="755">
      <formula>AND(Q40="",AND(R40:AD40=""))</formula>
    </cfRule>
  </conditionalFormatting>
  <conditionalFormatting sqref="T40">
    <cfRule type="expression" dxfId="746" priority="497">
      <formula>FM40&lt;&gt;""</formula>
    </cfRule>
    <cfRule type="expression" dxfId="745" priority="742">
      <formula>AND(Q40&lt;&gt;"",OR(R40:AD40&lt;&gt;""))</formula>
    </cfRule>
    <cfRule type="expression" dxfId="744" priority="753">
      <formula>AND(Q40="",AND(R40:AD40=""))</formula>
    </cfRule>
  </conditionalFormatting>
  <conditionalFormatting sqref="U40">
    <cfRule type="expression" dxfId="743" priority="496">
      <formula>FM40&lt;&gt;""</formula>
    </cfRule>
    <cfRule type="expression" dxfId="742" priority="741">
      <formula>AND(Q40&lt;&gt;"",OR(R40:AD40&lt;&gt;""))</formula>
    </cfRule>
    <cfRule type="expression" dxfId="741" priority="752">
      <formula>AND(Q40="",AND(R40:AD40=""))</formula>
    </cfRule>
  </conditionalFormatting>
  <conditionalFormatting sqref="V40">
    <cfRule type="expression" dxfId="740" priority="495">
      <formula>FM40&lt;&gt;""</formula>
    </cfRule>
    <cfRule type="expression" dxfId="739" priority="740">
      <formula>AND(Q40&lt;&gt;"",OR(R40:AD40&lt;&gt;""))</formula>
    </cfRule>
    <cfRule type="expression" dxfId="738" priority="751">
      <formula>AND(Q40="",AND(R40:AD40=""))</formula>
    </cfRule>
  </conditionalFormatting>
  <conditionalFormatting sqref="W40">
    <cfRule type="expression" dxfId="737" priority="494">
      <formula>FM40&lt;&gt;""</formula>
    </cfRule>
    <cfRule type="expression" dxfId="736" priority="739">
      <formula>AND(Q40&lt;&gt;"",OR(R40:AD40&lt;&gt;""))</formula>
    </cfRule>
    <cfRule type="expression" dxfId="735" priority="750">
      <formula>AND(Q40="",AND(R40:AD40=""))</formula>
    </cfRule>
  </conditionalFormatting>
  <conditionalFormatting sqref="X40">
    <cfRule type="expression" dxfId="734" priority="493">
      <formula>FM40&lt;&gt;""</formula>
    </cfRule>
    <cfRule type="expression" dxfId="733" priority="738">
      <formula>AND(Q40&lt;&gt;"",OR(R40:AD40&lt;&gt;""))</formula>
    </cfRule>
    <cfRule type="expression" dxfId="732" priority="749">
      <formula>AND(Q40="",AND(R40:AD40=""))</formula>
    </cfRule>
  </conditionalFormatting>
  <conditionalFormatting sqref="Y40">
    <cfRule type="expression" dxfId="731" priority="492">
      <formula>FM40&lt;&gt;""</formula>
    </cfRule>
    <cfRule type="expression" dxfId="730" priority="737">
      <formula>AND(Q40&lt;&gt;"",OR(R40:AD40&lt;&gt;""))</formula>
    </cfRule>
    <cfRule type="expression" dxfId="729" priority="748">
      <formula>AND(Q40="",AND(R40:AD40=""))</formula>
    </cfRule>
  </conditionalFormatting>
  <conditionalFormatting sqref="Z40">
    <cfRule type="expression" dxfId="728" priority="491">
      <formula>FM40&lt;&gt;""</formula>
    </cfRule>
    <cfRule type="expression" dxfId="727" priority="736">
      <formula>AND(Q40&lt;&gt;"",OR(R40:AD40&lt;&gt;""))</formula>
    </cfRule>
    <cfRule type="expression" dxfId="726" priority="747">
      <formula>AND(Q40="",AND(R40:AD40=""))</formula>
    </cfRule>
  </conditionalFormatting>
  <conditionalFormatting sqref="AA40">
    <cfRule type="expression" dxfId="725" priority="490">
      <formula>FM40&lt;&gt;""</formula>
    </cfRule>
    <cfRule type="expression" dxfId="724" priority="735">
      <formula>AND(Q40&lt;&gt;"",OR(R40:AD40&lt;&gt;""))</formula>
    </cfRule>
    <cfRule type="expression" dxfId="723" priority="746">
      <formula>AND(Q40="",AND(R40:AD40=""))</formula>
    </cfRule>
  </conditionalFormatting>
  <conditionalFormatting sqref="AB40">
    <cfRule type="expression" dxfId="722" priority="489">
      <formula>FM40&lt;&gt;""</formula>
    </cfRule>
    <cfRule type="expression" dxfId="721" priority="734">
      <formula>AND(Q40&lt;&gt;"",OR(R40:AD40&lt;&gt;""))</formula>
    </cfRule>
    <cfRule type="expression" dxfId="720" priority="745">
      <formula>AND(Q40="",AND(R40:AD40=""))</formula>
    </cfRule>
  </conditionalFormatting>
  <conditionalFormatting sqref="AC40">
    <cfRule type="expression" dxfId="719" priority="488">
      <formula>FM40&lt;&gt;""</formula>
    </cfRule>
    <cfRule type="expression" dxfId="718" priority="733">
      <formula>AND(Q40&lt;&gt;"",OR(R40:AD40&lt;&gt;""))</formula>
    </cfRule>
    <cfRule type="expression" dxfId="717" priority="744">
      <formula>AND(Q40="",AND(R40:AD40=""))</formula>
    </cfRule>
  </conditionalFormatting>
  <conditionalFormatting sqref="AD40">
    <cfRule type="expression" dxfId="716" priority="487">
      <formula>FM40&lt;&gt;""</formula>
    </cfRule>
    <cfRule type="expression" dxfId="715" priority="732">
      <formula>AND(Q40&lt;&gt;"",OR(R40:AD40&lt;&gt;""))</formula>
    </cfRule>
    <cfRule type="expression" dxfId="714" priority="743">
      <formula>AND(Q40="",AND(R40:AD40=""))</formula>
    </cfRule>
  </conditionalFormatting>
  <conditionalFormatting sqref="AE40">
    <cfRule type="expression" dxfId="713" priority="486">
      <formula>FM40&lt;&gt;""</formula>
    </cfRule>
    <cfRule type="expression" dxfId="712" priority="729">
      <formula>AND(AE40="無",OR(AF40:AI40&lt;&gt;""))</formula>
    </cfRule>
    <cfRule type="expression" dxfId="711" priority="730">
      <formula>AND(AE40="有",AND(AF40:AI40=""))</formula>
    </cfRule>
    <cfRule type="expression" dxfId="710" priority="731">
      <formula>AE40=""</formula>
    </cfRule>
  </conditionalFormatting>
  <conditionalFormatting sqref="AF40">
    <cfRule type="expression" dxfId="709" priority="724">
      <formula>AND(AE40="無",OR(AF40:AI40&lt;&gt;""))</formula>
    </cfRule>
    <cfRule type="expression" dxfId="708" priority="728">
      <formula>AND(AE40="有",AND(AF40:AI40=""))</formula>
    </cfRule>
  </conditionalFormatting>
  <conditionalFormatting sqref="AG40">
    <cfRule type="expression" dxfId="707" priority="723">
      <formula>AND(AE40="無",OR(AF40:AI40&lt;&gt;""))</formula>
    </cfRule>
    <cfRule type="expression" dxfId="706" priority="727">
      <formula>AND(AE40="有",AND(AF40:AI40=""))</formula>
    </cfRule>
  </conditionalFormatting>
  <conditionalFormatting sqref="AH40">
    <cfRule type="expression" dxfId="705" priority="722">
      <formula>AND(AE40="無",OR(AF40:AI40&lt;&gt;""))</formula>
    </cfRule>
    <cfRule type="expression" dxfId="704" priority="726">
      <formula>AND(AE40="有",AND(AF40:AI40=""))</formula>
    </cfRule>
  </conditionalFormatting>
  <conditionalFormatting sqref="AI40">
    <cfRule type="expression" dxfId="703" priority="721">
      <formula>AND(AE40="無",OR(AF40:AI40&lt;&gt;""))</formula>
    </cfRule>
    <cfRule type="expression" dxfId="702" priority="725">
      <formula>AND(AE40="有",AND(AF40:AI40=""))</formula>
    </cfRule>
  </conditionalFormatting>
  <conditionalFormatting sqref="AJ40">
    <cfRule type="expression" dxfId="701" priority="485">
      <formula>FM40&lt;&gt;""</formula>
    </cfRule>
    <cfRule type="expression" dxfId="700" priority="720">
      <formula>AJ40=""</formula>
    </cfRule>
  </conditionalFormatting>
  <conditionalFormatting sqref="AK40">
    <cfRule type="expression" dxfId="699" priority="484">
      <formula>FM40&lt;&gt;""</formula>
    </cfRule>
    <cfRule type="expression" dxfId="698" priority="719">
      <formula>AK40=""</formula>
    </cfRule>
  </conditionalFormatting>
  <conditionalFormatting sqref="AL40">
    <cfRule type="expression" dxfId="697" priority="483">
      <formula>FM40&lt;&gt;""</formula>
    </cfRule>
    <cfRule type="expression" dxfId="696" priority="718">
      <formula>AL40=""</formula>
    </cfRule>
  </conditionalFormatting>
  <conditionalFormatting sqref="AM40">
    <cfRule type="expression" dxfId="695" priority="482">
      <formula>FM40&lt;&gt;""</formula>
    </cfRule>
    <cfRule type="expression" dxfId="694" priority="717">
      <formula>AM40=""</formula>
    </cfRule>
  </conditionalFormatting>
  <conditionalFormatting sqref="AN40">
    <cfRule type="expression" dxfId="693" priority="481">
      <formula>FM40&lt;&gt;""</formula>
    </cfRule>
    <cfRule type="expression" dxfId="692" priority="712">
      <formula>AND(AN40="なし",AO40&lt;&gt;"")</formula>
    </cfRule>
    <cfRule type="expression" dxfId="691" priority="713">
      <formula>AND(AN40="あり",AO40="")</formula>
    </cfRule>
    <cfRule type="expression" dxfId="690" priority="716">
      <formula>AN40=""</formula>
    </cfRule>
  </conditionalFormatting>
  <conditionalFormatting sqref="AO40">
    <cfRule type="expression" dxfId="689" priority="714">
      <formula>AND(AN40="なし",AO40&lt;&gt;"")</formula>
    </cfRule>
    <cfRule type="expression" dxfId="688" priority="715">
      <formula>AND(AN40="あり",AO40="")</formula>
    </cfRule>
  </conditionalFormatting>
  <conditionalFormatting sqref="AP40">
    <cfRule type="expression" dxfId="687" priority="480">
      <formula>FM40&lt;&gt;""</formula>
    </cfRule>
    <cfRule type="expression" dxfId="686" priority="710">
      <formula>AND(AP40&lt;&gt;"",OR(AQ40:BD40&lt;&gt;""))</formula>
    </cfRule>
    <cfRule type="expression" dxfId="685" priority="711">
      <formula>AND(AP40="",AND(AQ40:BD40=""))</formula>
    </cfRule>
  </conditionalFormatting>
  <conditionalFormatting sqref="AQ40">
    <cfRule type="expression" dxfId="684" priority="479">
      <formula>FM40&lt;&gt;""</formula>
    </cfRule>
    <cfRule type="expression" dxfId="683" priority="708">
      <formula>AND(AP40&lt;&gt;"",OR(AQ40:BD40&lt;&gt;""))</formula>
    </cfRule>
    <cfRule type="expression" dxfId="682" priority="709">
      <formula>AND(AP40="",AND(AQ40:BD40=""))</formula>
    </cfRule>
  </conditionalFormatting>
  <conditionalFormatting sqref="AR40">
    <cfRule type="expression" dxfId="681" priority="478">
      <formula>FM40&lt;&gt;""</formula>
    </cfRule>
    <cfRule type="expression" dxfId="680" priority="706">
      <formula>AND(AP40&lt;&gt;"",OR(AQ40:BD40&lt;&gt;""))</formula>
    </cfRule>
    <cfRule type="expression" dxfId="679" priority="707">
      <formula>AND(AP40="",AND(AQ40:BD40=""))</formula>
    </cfRule>
  </conditionalFormatting>
  <conditionalFormatting sqref="AS40">
    <cfRule type="expression" dxfId="678" priority="477">
      <formula>FM40&lt;&gt;""</formula>
    </cfRule>
    <cfRule type="expression" dxfId="677" priority="704">
      <formula>AND(AP40&lt;&gt;"",OR(AQ40:BD40&lt;&gt;""))</formula>
    </cfRule>
    <cfRule type="expression" dxfId="676" priority="705">
      <formula>AND(AP40="",AND(AQ40:BD40=""))</formula>
    </cfRule>
  </conditionalFormatting>
  <conditionalFormatting sqref="AT40">
    <cfRule type="expression" dxfId="675" priority="476">
      <formula>FM40&lt;&gt;""</formula>
    </cfRule>
    <cfRule type="expression" dxfId="674" priority="702">
      <formula>AND(AP40&lt;&gt;"",OR(AQ40:BD40&lt;&gt;""))</formula>
    </cfRule>
    <cfRule type="expression" dxfId="673" priority="703">
      <formula>AND(AP40="",AND(AQ40:BD40=""))</formula>
    </cfRule>
  </conditionalFormatting>
  <conditionalFormatting sqref="AU40">
    <cfRule type="expression" dxfId="672" priority="475">
      <formula>FM40&lt;&gt;""</formula>
    </cfRule>
    <cfRule type="expression" dxfId="671" priority="700">
      <formula>AND(AP40&lt;&gt;"",OR(AQ40:BD40&lt;&gt;""))</formula>
    </cfRule>
    <cfRule type="expression" dxfId="670" priority="701">
      <formula>AND(AP40="",AND(AQ40:BD40=""))</formula>
    </cfRule>
  </conditionalFormatting>
  <conditionalFormatting sqref="AV40">
    <cfRule type="expression" dxfId="669" priority="474">
      <formula>FM40&lt;&gt;""</formula>
    </cfRule>
    <cfRule type="expression" dxfId="668" priority="698">
      <formula>AND(AP40&lt;&gt;"",OR(AQ40:BD40&lt;&gt;""))</formula>
    </cfRule>
    <cfRule type="expression" dxfId="667" priority="699">
      <formula>AND(AP40="",AND(AQ40:BD40=""))</formula>
    </cfRule>
  </conditionalFormatting>
  <conditionalFormatting sqref="AW40">
    <cfRule type="expression" dxfId="666" priority="473">
      <formula>FM40&lt;&gt;""</formula>
    </cfRule>
    <cfRule type="expression" dxfId="665" priority="696">
      <formula>AND(AP40&lt;&gt;"",OR(AQ40:BD40&lt;&gt;""))</formula>
    </cfRule>
    <cfRule type="expression" dxfId="664" priority="697">
      <formula>AND(AP40="",AND(AQ40:BD40=""))</formula>
    </cfRule>
  </conditionalFormatting>
  <conditionalFormatting sqref="AX40">
    <cfRule type="expression" dxfId="663" priority="472">
      <formula>FM40&lt;&gt;""</formula>
    </cfRule>
    <cfRule type="expression" dxfId="662" priority="694">
      <formula>AND(AP40&lt;&gt;"",OR(AQ40:BD40&lt;&gt;""))</formula>
    </cfRule>
    <cfRule type="expression" dxfId="661" priority="695">
      <formula>AND(AP40="",AND(AQ40:BD40=""))</formula>
    </cfRule>
  </conditionalFormatting>
  <conditionalFormatting sqref="AY40">
    <cfRule type="expression" dxfId="660" priority="471">
      <formula>FM40&lt;&gt;""</formula>
    </cfRule>
    <cfRule type="expression" dxfId="659" priority="692">
      <formula>AND(AP40&lt;&gt;"",OR(AQ40:BD40&lt;&gt;""))</formula>
    </cfRule>
    <cfRule type="expression" dxfId="658" priority="693">
      <formula>AND(AP40="",AND(AQ40:BD40=""))</formula>
    </cfRule>
  </conditionalFormatting>
  <conditionalFormatting sqref="AZ40">
    <cfRule type="expression" dxfId="657" priority="470">
      <formula>FM40&lt;&gt;""</formula>
    </cfRule>
    <cfRule type="expression" dxfId="656" priority="690">
      <formula>AND(AP40&lt;&gt;"",OR(AQ40:BD40&lt;&gt;""))</formula>
    </cfRule>
    <cfRule type="expression" dxfId="655" priority="691">
      <formula>AND(AP40="",AND(AQ40:BD40=""))</formula>
    </cfRule>
  </conditionalFormatting>
  <conditionalFormatting sqref="BA40">
    <cfRule type="expression" dxfId="654" priority="469">
      <formula>FM40&lt;&gt;""</formula>
    </cfRule>
    <cfRule type="expression" dxfId="653" priority="688">
      <formula>AND(AP40&lt;&gt;"",OR(AQ40:BD40&lt;&gt;""))</formula>
    </cfRule>
    <cfRule type="expression" dxfId="652" priority="689">
      <formula>AND(AP40="",AND(AQ40:BD40=""))</formula>
    </cfRule>
  </conditionalFormatting>
  <conditionalFormatting sqref="BB40">
    <cfRule type="expression" dxfId="651" priority="468">
      <formula>FM40&lt;&gt;""</formula>
    </cfRule>
    <cfRule type="expression" dxfId="650" priority="686">
      <formula>AND(AP40&lt;&gt;"",OR(AQ40:BD40&lt;&gt;""))</formula>
    </cfRule>
    <cfRule type="expression" dxfId="649" priority="687">
      <formula>AND(AP40="",AND(AQ40:BD40=""))</formula>
    </cfRule>
  </conditionalFormatting>
  <conditionalFormatting sqref="BC40">
    <cfRule type="expression" dxfId="648" priority="467">
      <formula>FM40&lt;&gt;""</formula>
    </cfRule>
    <cfRule type="expression" dxfId="647" priority="684">
      <formula>AND(AP40&lt;&gt;"",OR(AQ40:BD40&lt;&gt;""))</formula>
    </cfRule>
    <cfRule type="expression" dxfId="646" priority="685">
      <formula>AND(AP40="",AND(AQ40:BD40=""))</formula>
    </cfRule>
  </conditionalFormatting>
  <conditionalFormatting sqref="BD40">
    <cfRule type="expression" dxfId="645" priority="466">
      <formula>FM40&lt;&gt;""</formula>
    </cfRule>
    <cfRule type="expression" dxfId="644" priority="682">
      <formula>AND(AP40&lt;&gt;"",OR(AQ40:BD40&lt;&gt;""))</formula>
    </cfRule>
    <cfRule type="expression" dxfId="643" priority="683">
      <formula>AND(AP40="",AND(AQ40:BD40=""))</formula>
    </cfRule>
  </conditionalFormatting>
  <conditionalFormatting sqref="BG40">
    <cfRule type="expression" dxfId="642" priority="523">
      <formula>AND(BE40="独居",BG40&gt;=1)</formula>
    </cfRule>
    <cfRule type="expression" dxfId="641" priority="680">
      <formula>AND(BE40="同居",AND(BN40="",BG40&lt;&gt;COUNTA(BI40:BM40)))</formula>
    </cfRule>
    <cfRule type="expression" dxfId="640" priority="681">
      <formula>AND(BE40="同居",OR(BG40="",BG40=0))</formula>
    </cfRule>
  </conditionalFormatting>
  <conditionalFormatting sqref="BH40">
    <cfRule type="expression" dxfId="639" priority="678">
      <formula>AND(BE40="独居",BH40&gt;=1)</formula>
    </cfRule>
    <cfRule type="expression" dxfId="638" priority="679">
      <formula>AND(BE40="同居",OR(BH40="",BH40&gt;BG40))</formula>
    </cfRule>
  </conditionalFormatting>
  <conditionalFormatting sqref="BI40">
    <cfRule type="expression" dxfId="637" priority="671">
      <formula>AND(BE40="独居",OR(BI40:BN40&lt;&gt;""))</formula>
    </cfRule>
    <cfRule type="expression" dxfId="636" priority="677">
      <formula>AND(BE40="同居",AND(BN40="",BG40&lt;&gt;COUNTA(BI40:BM40)))</formula>
    </cfRule>
  </conditionalFormatting>
  <conditionalFormatting sqref="BJ40">
    <cfRule type="expression" dxfId="635" priority="670">
      <formula>AND(BE40="独居",OR(BI40:BN40&lt;&gt;""))</formula>
    </cfRule>
    <cfRule type="expression" dxfId="634" priority="676">
      <formula>AND(BE40="同居",AND(BN40="",BG40&lt;&gt;COUNTA(BI40:BM40)))</formula>
    </cfRule>
  </conditionalFormatting>
  <conditionalFormatting sqref="BK40">
    <cfRule type="expression" dxfId="633" priority="669">
      <formula>AND(BE40="独居",OR(BI40:BN40&lt;&gt;""))</formula>
    </cfRule>
    <cfRule type="expression" dxfId="632" priority="675">
      <formula>AND(BE40="同居",AND(BN40="",BG40&lt;&gt;COUNTA(BI40:BM40)))</formula>
    </cfRule>
  </conditionalFormatting>
  <conditionalFormatting sqref="BL40">
    <cfRule type="expression" dxfId="631" priority="668">
      <formula>AND(BE40="独居",OR(BI40:BN40&lt;&gt;""))</formula>
    </cfRule>
    <cfRule type="expression" dxfId="630" priority="674">
      <formula>AND(BE40="同居",AND(BN40="",BG40&lt;&gt;COUNTA(BI40:BM40)))</formula>
    </cfRule>
  </conditionalFormatting>
  <conditionalFormatting sqref="BM40">
    <cfRule type="expression" dxfId="629" priority="667">
      <formula>AND(BE40="独居",OR(BI40:BN40&lt;&gt;""))</formula>
    </cfRule>
    <cfRule type="expression" dxfId="628" priority="673">
      <formula>AND(BE40="同居",AND(BN40="",BG40&lt;&gt;COUNTA(BI40:BM40)))</formula>
    </cfRule>
  </conditionalFormatting>
  <conditionalFormatting sqref="BN40">
    <cfRule type="expression" dxfId="627" priority="666">
      <formula>AND(BE40="独居",OR(BI40:BN40&lt;&gt;""))</formula>
    </cfRule>
    <cfRule type="expression" dxfId="626" priority="672">
      <formula>AND(BE40="同居",AND(BN40="",BG40&lt;&gt;COUNTA(BI40:BM40)))</formula>
    </cfRule>
  </conditionalFormatting>
  <conditionalFormatting sqref="CG40">
    <cfRule type="expression" dxfId="625" priority="453">
      <formula>FM40&lt;&gt;""</formula>
    </cfRule>
    <cfRule type="expression" dxfId="624" priority="665">
      <formula>CG40=""</formula>
    </cfRule>
  </conditionalFormatting>
  <conditionalFormatting sqref="CH40">
    <cfRule type="expression" dxfId="623" priority="452">
      <formula>FM40&lt;&gt;""</formula>
    </cfRule>
    <cfRule type="expression" dxfId="622" priority="664">
      <formula>CH40=""</formula>
    </cfRule>
  </conditionalFormatting>
  <conditionalFormatting sqref="CI40">
    <cfRule type="expression" dxfId="621" priority="451">
      <formula>FM40&lt;&gt;""</formula>
    </cfRule>
    <cfRule type="expression" dxfId="620" priority="663">
      <formula>CI40=""</formula>
    </cfRule>
  </conditionalFormatting>
  <conditionalFormatting sqref="CJ40">
    <cfRule type="expression" dxfId="619" priority="450">
      <formula>FM40&lt;&gt;""</formula>
    </cfRule>
    <cfRule type="expression" dxfId="618" priority="662">
      <formula>CJ40=""</formula>
    </cfRule>
  </conditionalFormatting>
  <conditionalFormatting sqref="CK40">
    <cfRule type="expression" dxfId="617" priority="449">
      <formula>FM40&lt;&gt;""</formula>
    </cfRule>
    <cfRule type="expression" dxfId="616" priority="661">
      <formula>CK40=""</formula>
    </cfRule>
  </conditionalFormatting>
  <conditionalFormatting sqref="CL40">
    <cfRule type="expression" dxfId="615" priority="448">
      <formula>FM40&lt;&gt;""</formula>
    </cfRule>
    <cfRule type="expression" dxfId="614" priority="660">
      <formula>CL40=""</formula>
    </cfRule>
  </conditionalFormatting>
  <conditionalFormatting sqref="CM40">
    <cfRule type="expression" dxfId="613" priority="447">
      <formula>FM40&lt;&gt;""</formula>
    </cfRule>
    <cfRule type="expression" dxfId="612" priority="659">
      <formula>CM40=""</formula>
    </cfRule>
  </conditionalFormatting>
  <conditionalFormatting sqref="CN40">
    <cfRule type="expression" dxfId="611" priority="446">
      <formula>FM40&lt;&gt;""</formula>
    </cfRule>
    <cfRule type="expression" dxfId="610" priority="658">
      <formula>CN40=""</formula>
    </cfRule>
  </conditionalFormatting>
  <conditionalFormatting sqref="CO40">
    <cfRule type="expression" dxfId="609" priority="522">
      <formula>AND(CN40=0,CO40&lt;&gt;"")</formula>
    </cfRule>
    <cfRule type="expression" dxfId="608" priority="657">
      <formula>AND(CN40&gt;0,CO40="")</formula>
    </cfRule>
  </conditionalFormatting>
  <conditionalFormatting sqref="CP40">
    <cfRule type="expression" dxfId="607" priority="445">
      <formula>FM40&lt;&gt;""</formula>
    </cfRule>
    <cfRule type="expression" dxfId="606" priority="655">
      <formula>AND(CP40&lt;&gt;"",OR(CQ40:CT40&lt;&gt;""))</formula>
    </cfRule>
    <cfRule type="expression" dxfId="605" priority="656">
      <formula>AND(CP40="",AND(CQ40:CT40=""))</formula>
    </cfRule>
  </conditionalFormatting>
  <conditionalFormatting sqref="CQ40">
    <cfRule type="expression" dxfId="604" priority="444">
      <formula>FM40&lt;&gt;""</formula>
    </cfRule>
    <cfRule type="expression" dxfId="603" priority="653">
      <formula>AND(CP40&lt;&gt;"",OR(CQ40:CT40&lt;&gt;""))</formula>
    </cfRule>
    <cfRule type="expression" dxfId="602" priority="654">
      <formula>AND(CP40="",AND(CQ40:CT40=""))</formula>
    </cfRule>
  </conditionalFormatting>
  <conditionalFormatting sqref="CR40">
    <cfRule type="expression" dxfId="601" priority="443">
      <formula>FM40&lt;&gt;""</formula>
    </cfRule>
    <cfRule type="expression" dxfId="600" priority="651">
      <formula>AND(CP40&lt;&gt;"",OR(CQ40:CT40&lt;&gt;""))</formula>
    </cfRule>
    <cfRule type="expression" dxfId="599" priority="652">
      <formula>AND(CP40="",AND(CQ40:CT40=""))</formula>
    </cfRule>
  </conditionalFormatting>
  <conditionalFormatting sqref="CS40">
    <cfRule type="expression" dxfId="598" priority="442">
      <formula>FM40&lt;&gt;""</formula>
    </cfRule>
    <cfRule type="expression" dxfId="597" priority="649">
      <formula>AND(CP40&lt;&gt;"",OR(CQ40:CT40&lt;&gt;""))</formula>
    </cfRule>
    <cfRule type="expression" dxfId="596" priority="650">
      <formula>AND(CP40="",AND(CQ40:CT40=""))</formula>
    </cfRule>
  </conditionalFormatting>
  <conditionalFormatting sqref="CT40">
    <cfRule type="expression" dxfId="595" priority="441">
      <formula>FM40&lt;&gt;""</formula>
    </cfRule>
    <cfRule type="expression" dxfId="594" priority="647">
      <formula>AND(CP40&lt;&gt;"",OR(CQ40:CT40&lt;&gt;""))</formula>
    </cfRule>
    <cfRule type="expression" dxfId="593" priority="648">
      <formula>AND(CP40="",AND(CQ40:CT40=""))</formula>
    </cfRule>
  </conditionalFormatting>
  <conditionalFormatting sqref="CU40">
    <cfRule type="expression" dxfId="592" priority="440">
      <formula>FM40&lt;&gt;""</formula>
    </cfRule>
    <cfRule type="expression" dxfId="591" priority="646">
      <formula>CU40=""</formula>
    </cfRule>
  </conditionalFormatting>
  <conditionalFormatting sqref="CV40">
    <cfRule type="expression" dxfId="590" priority="439">
      <formula>FM40&lt;&gt;""</formula>
    </cfRule>
    <cfRule type="expression" dxfId="589" priority="645">
      <formula>CV40=""</formula>
    </cfRule>
  </conditionalFormatting>
  <conditionalFormatting sqref="CW40">
    <cfRule type="expression" dxfId="588" priority="438">
      <formula>FM40&lt;&gt;""</formula>
    </cfRule>
    <cfRule type="expression" dxfId="587" priority="643">
      <formula>AND(CW40&lt;&gt;"",OR(CX40:DI40&lt;&gt;""))</formula>
    </cfRule>
    <cfRule type="expression" dxfId="586" priority="644">
      <formula>AND(CW40="",AND(CX40:DI40=""))</formula>
    </cfRule>
  </conditionalFormatting>
  <conditionalFormatting sqref="CX40">
    <cfRule type="expression" dxfId="585" priority="437">
      <formula>FM40&lt;&gt;""</formula>
    </cfRule>
    <cfRule type="expression" dxfId="584" priority="617">
      <formula>AND(CY40&lt;&gt;"",CX40="")</formula>
    </cfRule>
    <cfRule type="expression" dxfId="583" priority="641">
      <formula>AND(CW40&lt;&gt;"",OR(CX40:DI40&lt;&gt;""))</formula>
    </cfRule>
    <cfRule type="expression" dxfId="582" priority="642">
      <formula>AND(CW40="",AND(CX40:DI40=""))</formula>
    </cfRule>
  </conditionalFormatting>
  <conditionalFormatting sqref="CY40">
    <cfRule type="expression" dxfId="581" priority="436">
      <formula>FM40&lt;&gt;""</formula>
    </cfRule>
    <cfRule type="expression" dxfId="580" priority="618">
      <formula>AND(CX40&lt;&gt;"",CY40="")</formula>
    </cfRule>
    <cfRule type="expression" dxfId="579" priority="639">
      <formula>AND(CW40&lt;&gt;"",OR(CX40:DI40&lt;&gt;""))</formula>
    </cfRule>
    <cfRule type="expression" dxfId="578" priority="640">
      <formula>AND(CW40="",AND(CX40:DI40=""))</formula>
    </cfRule>
  </conditionalFormatting>
  <conditionalFormatting sqref="CZ40">
    <cfRule type="expression" dxfId="577" priority="435">
      <formula>FM40&lt;&gt;""</formula>
    </cfRule>
    <cfRule type="expression" dxfId="576" priority="637">
      <formula>AND(CW40&lt;&gt;"",OR(CX40:DI40&lt;&gt;""))</formula>
    </cfRule>
    <cfRule type="expression" dxfId="575" priority="638">
      <formula>AND(CW40="",AND(CX40:DI40=""))</formula>
    </cfRule>
  </conditionalFormatting>
  <conditionalFormatting sqref="DA40">
    <cfRule type="expression" dxfId="574" priority="434">
      <formula>FM40&lt;&gt;""</formula>
    </cfRule>
    <cfRule type="expression" dxfId="573" priority="615">
      <formula>AND(DB40&lt;&gt;"",DA40="")</formula>
    </cfRule>
    <cfRule type="expression" dxfId="572" priority="635">
      <formula>AND(CW40&lt;&gt;"",OR(CX40:DI40&lt;&gt;""))</formula>
    </cfRule>
    <cfRule type="expression" dxfId="571" priority="636">
      <formula>AND(CW40="",AND(CX40:DI40=""))</formula>
    </cfRule>
  </conditionalFormatting>
  <conditionalFormatting sqref="DB40">
    <cfRule type="expression" dxfId="570" priority="433">
      <formula>FM40&lt;&gt;""</formula>
    </cfRule>
    <cfRule type="expression" dxfId="569" priority="616">
      <formula>AND(DA40&lt;&gt;"",DB40="")</formula>
    </cfRule>
    <cfRule type="expression" dxfId="568" priority="633">
      <formula>AND(CW40&lt;&gt;"",OR(CX40:DI40&lt;&gt;""))</formula>
    </cfRule>
    <cfRule type="expression" dxfId="567" priority="634">
      <formula>AND(CW40="",AND(CX40:DI40=""))</formula>
    </cfRule>
  </conditionalFormatting>
  <conditionalFormatting sqref="DC40">
    <cfRule type="expression" dxfId="566" priority="432">
      <formula>FM40&lt;&gt;""</formula>
    </cfRule>
    <cfRule type="expression" dxfId="565" priority="631">
      <formula>AND(CW40&lt;&gt;"",OR(CX40:DI40&lt;&gt;""))</formula>
    </cfRule>
    <cfRule type="expression" dxfId="564" priority="632">
      <formula>AND(CW40="",AND(CX40:DI40=""))</formula>
    </cfRule>
  </conditionalFormatting>
  <conditionalFormatting sqref="DD40">
    <cfRule type="expression" dxfId="563" priority="431">
      <formula>FM40&lt;&gt;""</formula>
    </cfRule>
    <cfRule type="expression" dxfId="562" priority="629">
      <formula>AND(CW40&lt;&gt;"",OR(CX40:DI40&lt;&gt;""))</formula>
    </cfRule>
    <cfRule type="expression" dxfId="561" priority="630">
      <formula>AND(CW40="",AND(CX40:DI40=""))</formula>
    </cfRule>
  </conditionalFormatting>
  <conditionalFormatting sqref="DE40">
    <cfRule type="expression" dxfId="560" priority="430">
      <formula>FM40&lt;&gt;""</formula>
    </cfRule>
    <cfRule type="expression" dxfId="559" priority="627">
      <formula>AND(CW40&lt;&gt;"",OR(CX40:DI40&lt;&gt;""))</formula>
    </cfRule>
    <cfRule type="expression" dxfId="558" priority="628">
      <formula>AND(CW40="",AND(CX40:DI40=""))</formula>
    </cfRule>
  </conditionalFormatting>
  <conditionalFormatting sqref="DF40">
    <cfRule type="expression" dxfId="557" priority="429">
      <formula>FM40&lt;&gt;""</formula>
    </cfRule>
    <cfRule type="expression" dxfId="556" priority="611">
      <formula>AND(DG40&lt;&gt;"",DF40="")</formula>
    </cfRule>
    <cfRule type="expression" dxfId="555" priority="625">
      <formula>AND(CW40&lt;&gt;"",OR(CX40:DI40&lt;&gt;""))</formula>
    </cfRule>
    <cfRule type="expression" dxfId="554" priority="626">
      <formula>AND(CW40="",AND(CX40:DI40=""))</formula>
    </cfRule>
  </conditionalFormatting>
  <conditionalFormatting sqref="DG40">
    <cfRule type="expression" dxfId="553" priority="428">
      <formula>FM40&lt;&gt;""</formula>
    </cfRule>
    <cfRule type="expression" dxfId="552" priority="612">
      <formula>AND(DF40&lt;&gt;"",DG40="")</formula>
    </cfRule>
    <cfRule type="expression" dxfId="551" priority="623">
      <formula>AND(CW40&lt;&gt;"",OR(CX40:DI40&lt;&gt;""))</formula>
    </cfRule>
    <cfRule type="expression" dxfId="550" priority="624">
      <formula>AND(CW40="",AND(CX40:DI40=""))</formula>
    </cfRule>
  </conditionalFormatting>
  <conditionalFormatting sqref="DH40">
    <cfRule type="expression" dxfId="549" priority="427">
      <formula>FM40&lt;&gt;""</formula>
    </cfRule>
    <cfRule type="expression" dxfId="548" priority="621">
      <formula>AND(CW40&lt;&gt;"",OR(CX40:DI40&lt;&gt;""))</formula>
    </cfRule>
    <cfRule type="expression" dxfId="547" priority="622">
      <formula>AND(CW40="",AND(CX40:DI40=""))</formula>
    </cfRule>
  </conditionalFormatting>
  <conditionalFormatting sqref="DI40">
    <cfRule type="expression" dxfId="546" priority="426">
      <formula>FM40&lt;&gt;""</formula>
    </cfRule>
    <cfRule type="expression" dxfId="545" priority="619">
      <formula>AND(CW40&lt;&gt;"",OR(CX40:DI40&lt;&gt;""))</formula>
    </cfRule>
    <cfRule type="expression" dxfId="544" priority="620">
      <formula>AND(CW40="",AND(CX40:DI40=""))</formula>
    </cfRule>
  </conditionalFormatting>
  <conditionalFormatting sqref="DJ40">
    <cfRule type="expression" dxfId="543" priority="425">
      <formula>FM40&lt;&gt;""</formula>
    </cfRule>
    <cfRule type="expression" dxfId="542" priority="614">
      <formula>DJ40=""</formula>
    </cfRule>
  </conditionalFormatting>
  <conditionalFormatting sqref="DK40">
    <cfRule type="expression" dxfId="541" priority="424">
      <formula>FM40&lt;&gt;""</formula>
    </cfRule>
    <cfRule type="expression" dxfId="540" priority="613">
      <formula>AND(DJ40&lt;&gt;"自立",DK40="")</formula>
    </cfRule>
  </conditionalFormatting>
  <conditionalFormatting sqref="DL40">
    <cfRule type="expression" dxfId="539" priority="423">
      <formula>FM40&lt;&gt;""</formula>
    </cfRule>
    <cfRule type="expression" dxfId="538" priority="610">
      <formula>DL40=""</formula>
    </cfRule>
  </conditionalFormatting>
  <conditionalFormatting sqref="DM40">
    <cfRule type="expression" dxfId="537" priority="608">
      <formula>AND(DL40&lt;&gt;"アレルギー食",DM40&lt;&gt;"")</formula>
    </cfRule>
    <cfRule type="expression" dxfId="536" priority="609">
      <formula>AND(DL40="アレルギー食",DM40="")</formula>
    </cfRule>
  </conditionalFormatting>
  <conditionalFormatting sqref="DN40">
    <cfRule type="expression" dxfId="535" priority="422">
      <formula>FM40&lt;&gt;""</formula>
    </cfRule>
    <cfRule type="expression" dxfId="534" priority="607">
      <formula>DN40=""</formula>
    </cfRule>
  </conditionalFormatting>
  <conditionalFormatting sqref="DO40">
    <cfRule type="expression" dxfId="533" priority="421">
      <formula>FM40&lt;&gt;""</formula>
    </cfRule>
    <cfRule type="expression" dxfId="532" priority="601">
      <formula>AND(DO40&lt;&gt;"",DN40="")</formula>
    </cfRule>
    <cfRule type="expression" dxfId="531" priority="605">
      <formula>AND(DN40&lt;&gt;"自立",DO40="")</formula>
    </cfRule>
    <cfRule type="expression" dxfId="530" priority="606">
      <formula>AND(DN40="自立",DO40&lt;&gt;"")</formula>
    </cfRule>
  </conditionalFormatting>
  <conditionalFormatting sqref="DP40">
    <cfRule type="expression" dxfId="529" priority="420">
      <formula>FM40&lt;&gt;""</formula>
    </cfRule>
    <cfRule type="expression" dxfId="528" priority="604">
      <formula>DP40=""</formula>
    </cfRule>
  </conditionalFormatting>
  <conditionalFormatting sqref="DQ40">
    <cfRule type="expression" dxfId="527" priority="419">
      <formula>FM40&lt;&gt;""</formula>
    </cfRule>
    <cfRule type="expression" dxfId="526" priority="600">
      <formula>AND(DQ40&lt;&gt;"",DP40="")</formula>
    </cfRule>
    <cfRule type="expression" dxfId="525" priority="602">
      <formula>AND(DP40&lt;&gt;"自立",DQ40="")</formula>
    </cfRule>
    <cfRule type="expression" dxfId="524" priority="603">
      <formula>AND(DP40="自立",DQ40&lt;&gt;"")</formula>
    </cfRule>
  </conditionalFormatting>
  <conditionalFormatting sqref="DR40">
    <cfRule type="expression" dxfId="523" priority="418">
      <formula>FM40&lt;&gt;""</formula>
    </cfRule>
    <cfRule type="expression" dxfId="522" priority="599">
      <formula>DR40=""</formula>
    </cfRule>
  </conditionalFormatting>
  <conditionalFormatting sqref="DS40">
    <cfRule type="expression" dxfId="521" priority="417">
      <formula>FM40&lt;&gt;""</formula>
    </cfRule>
    <cfRule type="expression" dxfId="520" priority="596">
      <formula>AND(DS40&lt;&gt;"",DR40="")</formula>
    </cfRule>
    <cfRule type="expression" dxfId="519" priority="597">
      <formula>AND(DR40&lt;&gt;"自立",DS40="")</formula>
    </cfRule>
    <cfRule type="expression" dxfId="518" priority="598">
      <formula>AND(DR40="自立",DS40&lt;&gt;"")</formula>
    </cfRule>
  </conditionalFormatting>
  <conditionalFormatting sqref="DT40">
    <cfRule type="expression" dxfId="517" priority="416">
      <formula>FM40&lt;&gt;""</formula>
    </cfRule>
    <cfRule type="expression" dxfId="516" priority="595">
      <formula>DT40=""</formula>
    </cfRule>
  </conditionalFormatting>
  <conditionalFormatting sqref="DV40">
    <cfRule type="expression" dxfId="515" priority="414">
      <formula>FM40&lt;&gt;""</formula>
    </cfRule>
    <cfRule type="expression" dxfId="514" priority="594">
      <formula>DV40=""</formula>
    </cfRule>
  </conditionalFormatting>
  <conditionalFormatting sqref="EA40">
    <cfRule type="expression" dxfId="513" priority="412">
      <formula>FM40&lt;&gt;""</formula>
    </cfRule>
    <cfRule type="expression" dxfId="512" priority="544">
      <formula>AND(EB40&lt;&gt;"",EA40&lt;&gt;"その他")</formula>
    </cfRule>
    <cfRule type="expression" dxfId="511" priority="593">
      <formula>EA40=""</formula>
    </cfRule>
  </conditionalFormatting>
  <conditionalFormatting sqref="EB40">
    <cfRule type="expression" dxfId="510" priority="591">
      <formula>AND(EA40&lt;&gt;"その他",EB40&lt;&gt;"")</formula>
    </cfRule>
    <cfRule type="expression" dxfId="509" priority="592">
      <formula>AND(EA40="その他",EB40="")</formula>
    </cfRule>
  </conditionalFormatting>
  <conditionalFormatting sqref="EC40">
    <cfRule type="expression" dxfId="508" priority="411">
      <formula>FM40&lt;&gt;""</formula>
    </cfRule>
    <cfRule type="expression" dxfId="507" priority="590">
      <formula>AND(EC40:EI40="")</formula>
    </cfRule>
  </conditionalFormatting>
  <conditionalFormatting sqref="ED40">
    <cfRule type="expression" dxfId="506" priority="410">
      <formula>FM40&lt;&gt;""</formula>
    </cfRule>
    <cfRule type="expression" dxfId="505" priority="589">
      <formula>AND(EC40:EI40="")</formula>
    </cfRule>
  </conditionalFormatting>
  <conditionalFormatting sqref="EE40">
    <cfRule type="expression" dxfId="504" priority="409">
      <formula>FM40&lt;&gt;""</formula>
    </cfRule>
    <cfRule type="expression" dxfId="503" priority="588">
      <formula>AND(EC40:EI40="")</formula>
    </cfRule>
  </conditionalFormatting>
  <conditionalFormatting sqref="EF40">
    <cfRule type="expression" dxfId="502" priority="408">
      <formula>FM40&lt;&gt;""</formula>
    </cfRule>
    <cfRule type="expression" dxfId="501" priority="587">
      <formula>AND(EC40:EI40="")</formula>
    </cfRule>
  </conditionalFormatting>
  <conditionalFormatting sqref="EG40">
    <cfRule type="expression" dxfId="500" priority="407">
      <formula>FM40&lt;&gt;""</formula>
    </cfRule>
    <cfRule type="expression" dxfId="499" priority="586">
      <formula>AND(EC40:EI40="")</formula>
    </cfRule>
  </conditionalFormatting>
  <conditionalFormatting sqref="EH40">
    <cfRule type="expression" dxfId="498" priority="406">
      <formula>FM40&lt;&gt;""</formula>
    </cfRule>
    <cfRule type="expression" dxfId="497" priority="585">
      <formula>AND(EC40:EI40="")</formula>
    </cfRule>
  </conditionalFormatting>
  <conditionalFormatting sqref="EI40">
    <cfRule type="expression" dxfId="496" priority="405">
      <formula>FM40&lt;&gt;""</formula>
    </cfRule>
    <cfRule type="expression" dxfId="495" priority="584">
      <formula>AND(EC40:EI40="")</formula>
    </cfRule>
  </conditionalFormatting>
  <conditionalFormatting sqref="EL40">
    <cfRule type="expression" dxfId="494" priority="404">
      <formula>FM40&lt;&gt;""</formula>
    </cfRule>
    <cfRule type="expression" dxfId="493" priority="582">
      <formula>AND(EK40&lt;&gt;"",EL40&lt;&gt;"")</formula>
    </cfRule>
    <cfRule type="expression" dxfId="492" priority="583">
      <formula>AND(EK40="",EL40="")</formula>
    </cfRule>
  </conditionalFormatting>
  <conditionalFormatting sqref="EM40">
    <cfRule type="expression" dxfId="491" priority="403">
      <formula>FM40&lt;&gt;""</formula>
    </cfRule>
    <cfRule type="expression" dxfId="490" priority="580">
      <formula>AND(EK40&lt;&gt;"",EM40&lt;&gt;"")</formula>
    </cfRule>
    <cfRule type="expression" dxfId="489" priority="581">
      <formula>AND(EK40="",EM40="")</formula>
    </cfRule>
  </conditionalFormatting>
  <conditionalFormatting sqref="EN40">
    <cfRule type="expression" dxfId="488" priority="402">
      <formula>FM40&lt;&gt;""</formula>
    </cfRule>
    <cfRule type="expression" dxfId="487" priority="578">
      <formula>AND(EK40&lt;&gt;"",EN40&lt;&gt;"")</formula>
    </cfRule>
    <cfRule type="expression" dxfId="486" priority="579">
      <formula>AND(EK40="",EN40="")</formula>
    </cfRule>
  </conditionalFormatting>
  <conditionalFormatting sqref="EP40">
    <cfRule type="expression" dxfId="485" priority="572">
      <formula>AND(EK40&lt;&gt;"",EP40&lt;&gt;"")</formula>
    </cfRule>
    <cfRule type="expression" dxfId="484" priority="576">
      <formula>AND(EP40&lt;&gt;"",EO40="")</formula>
    </cfRule>
    <cfRule type="expression" dxfId="483" priority="577">
      <formula>AND(EO40&lt;&gt;"",EP40="")</formula>
    </cfRule>
  </conditionalFormatting>
  <conditionalFormatting sqref="EQ40">
    <cfRule type="expression" dxfId="482" priority="571">
      <formula>AND(EK40&lt;&gt;"",EQ40&lt;&gt;"")</formula>
    </cfRule>
    <cfRule type="expression" dxfId="481" priority="574">
      <formula>AND(EQ40&lt;&gt;"",EO40="")</formula>
    </cfRule>
    <cfRule type="expression" dxfId="480" priority="575">
      <formula>AND(EO40&lt;&gt;"",EQ40="")</formula>
    </cfRule>
  </conditionalFormatting>
  <conditionalFormatting sqref="EO40">
    <cfRule type="expression" dxfId="479" priority="573">
      <formula>AND(EK40&lt;&gt;"",EO40&lt;&gt;"")</formula>
    </cfRule>
  </conditionalFormatting>
  <conditionalFormatting sqref="ES40">
    <cfRule type="expression" dxfId="478" priority="401">
      <formula>FM40&lt;&gt;""</formula>
    </cfRule>
    <cfRule type="expression" dxfId="477" priority="569">
      <formula>AND(ER40&lt;&gt;"",ES40&lt;&gt;"")</formula>
    </cfRule>
    <cfRule type="expression" dxfId="476" priority="570">
      <formula>AND(ER40="",ES40="")</formula>
    </cfRule>
  </conditionalFormatting>
  <conditionalFormatting sqref="ET40">
    <cfRule type="expression" dxfId="475" priority="400">
      <formula>FM40&lt;&gt;""</formula>
    </cfRule>
    <cfRule type="expression" dxfId="474" priority="567">
      <formula>AND(ER40&lt;&gt;"",ET40&lt;&gt;"")</formula>
    </cfRule>
    <cfRule type="expression" dxfId="473" priority="568">
      <formula>AND(ER40="",ET40="")</formula>
    </cfRule>
  </conditionalFormatting>
  <conditionalFormatting sqref="EU40">
    <cfRule type="expression" dxfId="472" priority="399">
      <formula>FM40&lt;&gt;""</formula>
    </cfRule>
    <cfRule type="expression" dxfId="471" priority="565">
      <formula>AND(ER40&lt;&gt;"",EU40&lt;&gt;"")</formula>
    </cfRule>
    <cfRule type="expression" dxfId="470" priority="566">
      <formula>AND(ER40="",EU40="")</formula>
    </cfRule>
  </conditionalFormatting>
  <conditionalFormatting sqref="EW40">
    <cfRule type="expression" dxfId="469" priority="559">
      <formula>AND(ER40&lt;&gt;"",EW40&lt;&gt;"")</formula>
    </cfRule>
    <cfRule type="expression" dxfId="468" priority="563">
      <formula>AND(EW40&lt;&gt;"",EV40="")</formula>
    </cfRule>
    <cfRule type="expression" dxfId="467" priority="564">
      <formula>AND(EV40&lt;&gt;"",EW40="")</formula>
    </cfRule>
  </conditionalFormatting>
  <conditionalFormatting sqref="EX40">
    <cfRule type="expression" dxfId="466" priority="558">
      <formula>AND(ER40&lt;&gt;"",EX40&lt;&gt;"")</formula>
    </cfRule>
    <cfRule type="expression" dxfId="465" priority="561">
      <formula>AND(EX40&lt;&gt;"",EV40="")</formula>
    </cfRule>
    <cfRule type="expression" dxfId="464" priority="562">
      <formula>AND(EV40&lt;&gt;"",EX40="")</formula>
    </cfRule>
  </conditionalFormatting>
  <conditionalFormatting sqref="EV40">
    <cfRule type="expression" dxfId="463" priority="560">
      <formula>AND(ER40&lt;&gt;"",EV40&lt;&gt;"")</formula>
    </cfRule>
  </conditionalFormatting>
  <conditionalFormatting sqref="ER40">
    <cfRule type="expression" dxfId="462" priority="557">
      <formula>AND(ER40&lt;&gt;"",OR(ES40:EX40&lt;&gt;""))</formula>
    </cfRule>
  </conditionalFormatting>
  <conditionalFormatting sqref="EK40">
    <cfRule type="expression" dxfId="461" priority="556">
      <formula>AND(EK40&lt;&gt;"",OR(EL40:EQ40&lt;&gt;""))</formula>
    </cfRule>
  </conditionalFormatting>
  <conditionalFormatting sqref="EY40">
    <cfRule type="expression" dxfId="460" priority="398">
      <formula>FM40&lt;&gt;""</formula>
    </cfRule>
    <cfRule type="expression" dxfId="459" priority="555">
      <formula>AND(EY40:FD40="")</formula>
    </cfRule>
  </conditionalFormatting>
  <conditionalFormatting sqref="EZ40">
    <cfRule type="expression" dxfId="458" priority="397">
      <formula>FM40&lt;&gt;""</formula>
    </cfRule>
    <cfRule type="expression" dxfId="457" priority="554">
      <formula>AND(EY40:FD40="")</formula>
    </cfRule>
  </conditionalFormatting>
  <conditionalFormatting sqref="FA40">
    <cfRule type="expression" dxfId="456" priority="396">
      <formula>FM40&lt;&gt;""</formula>
    </cfRule>
    <cfRule type="expression" dxfId="455" priority="553">
      <formula>AND(EY40:FD40="")</formula>
    </cfRule>
  </conditionalFormatting>
  <conditionalFormatting sqref="FB40">
    <cfRule type="expression" dxfId="454" priority="395">
      <formula>FM40&lt;&gt;""</formula>
    </cfRule>
    <cfRule type="expression" dxfId="453" priority="552">
      <formula>AND(EY40:FD40="")</formula>
    </cfRule>
  </conditionalFormatting>
  <conditionalFormatting sqref="FD40">
    <cfRule type="expression" dxfId="452" priority="393">
      <formula>FM40&lt;&gt;""</formula>
    </cfRule>
    <cfRule type="expression" dxfId="451" priority="551">
      <formula>AND(EY40:FD40="")</formula>
    </cfRule>
  </conditionalFormatting>
  <conditionalFormatting sqref="FC40">
    <cfRule type="expression" dxfId="450" priority="394">
      <formula>FM40&lt;&gt;""</formula>
    </cfRule>
    <cfRule type="expression" dxfId="449" priority="550">
      <formula>AND(EY40:FD40="")</formula>
    </cfRule>
  </conditionalFormatting>
  <conditionalFormatting sqref="FE40">
    <cfRule type="expression" dxfId="448" priority="392">
      <formula>FM40&lt;&gt;""</formula>
    </cfRule>
    <cfRule type="expression" dxfId="447" priority="549">
      <formula>FE40=""</formula>
    </cfRule>
  </conditionalFormatting>
  <conditionalFormatting sqref="FF40">
    <cfRule type="expression" dxfId="446" priority="547">
      <formula>AND(FE40&lt;&gt;"2人以上の体制",FF40&lt;&gt;"")</formula>
    </cfRule>
    <cfRule type="expression" dxfId="445" priority="548">
      <formula>AND(FE40="2人以上の体制",FF40="")</formula>
    </cfRule>
  </conditionalFormatting>
  <conditionalFormatting sqref="FG40">
    <cfRule type="expression" dxfId="444" priority="391">
      <formula>FM40&lt;&gt;""</formula>
    </cfRule>
    <cfRule type="expression" dxfId="443" priority="546">
      <formula>FG40=""</formula>
    </cfRule>
  </conditionalFormatting>
  <conditionalFormatting sqref="FH40">
    <cfRule type="expression" dxfId="442" priority="390">
      <formula>FM40&lt;&gt;""</formula>
    </cfRule>
    <cfRule type="expression" dxfId="441" priority="545">
      <formula>FH40=""</formula>
    </cfRule>
  </conditionalFormatting>
  <conditionalFormatting sqref="BO40">
    <cfRule type="expression" dxfId="440" priority="464">
      <formula>FM40&lt;&gt;""</formula>
    </cfRule>
    <cfRule type="expression" dxfId="439" priority="543">
      <formula>BO40=""</formula>
    </cfRule>
  </conditionalFormatting>
  <conditionalFormatting sqref="BP40">
    <cfRule type="expression" dxfId="438" priority="463">
      <formula>FM40&lt;&gt;""</formula>
    </cfRule>
    <cfRule type="expression" dxfId="437" priority="542">
      <formula>BP40=""</formula>
    </cfRule>
  </conditionalFormatting>
  <conditionalFormatting sqref="BQ40">
    <cfRule type="expression" dxfId="436" priority="462">
      <formula>FM40&lt;&gt;""</formula>
    </cfRule>
    <cfRule type="expression" dxfId="435" priority="541">
      <formula>BQ40=""</formula>
    </cfRule>
  </conditionalFormatting>
  <conditionalFormatting sqref="BR40">
    <cfRule type="expression" dxfId="434" priority="461">
      <formula>FM40&lt;&gt;""</formula>
    </cfRule>
    <cfRule type="expression" dxfId="433" priority="530">
      <formula>AND(BR40:BS40="")</formula>
    </cfRule>
  </conditionalFormatting>
  <conditionalFormatting sqref="BS40">
    <cfRule type="expression" dxfId="432" priority="460">
      <formula>FM40&lt;&gt;""</formula>
    </cfRule>
    <cfRule type="expression" dxfId="431" priority="540">
      <formula>AND(BR40:BS40="")</formula>
    </cfRule>
  </conditionalFormatting>
  <conditionalFormatting sqref="BU40">
    <cfRule type="expression" dxfId="430" priority="535">
      <formula>AND(BT40="",BU40&lt;&gt;"")</formula>
    </cfRule>
    <cfRule type="expression" dxfId="429" priority="539">
      <formula>AND(BT40&lt;&gt;"",BU40="")</formula>
    </cfRule>
  </conditionalFormatting>
  <conditionalFormatting sqref="BV40">
    <cfRule type="expression" dxfId="428" priority="534">
      <formula>AND(BT40="",BV40&lt;&gt;"")</formula>
    </cfRule>
    <cfRule type="expression" dxfId="427" priority="538">
      <formula>AND(BT40&lt;&gt;"",BV40="")</formula>
    </cfRule>
  </conditionalFormatting>
  <conditionalFormatting sqref="BW40">
    <cfRule type="expression" dxfId="426" priority="533">
      <formula>AND(BT40="",BW40&lt;&gt;"")</formula>
    </cfRule>
    <cfRule type="expression" dxfId="425" priority="537">
      <formula>AND(BT40&lt;&gt;"",AND(BW40:BX40=""))</formula>
    </cfRule>
  </conditionalFormatting>
  <conditionalFormatting sqref="BX40">
    <cfRule type="expression" dxfId="424" priority="532">
      <formula>AND(BT40="",BX40&lt;&gt;"")</formula>
    </cfRule>
    <cfRule type="expression" dxfId="423" priority="536">
      <formula>AND(BT40&lt;&gt;"",AND(BW40:BX40=""))</formula>
    </cfRule>
  </conditionalFormatting>
  <conditionalFormatting sqref="BT40">
    <cfRule type="expression" dxfId="422" priority="531">
      <formula>AND(BT40="",OR(BU40:BX40&lt;&gt;""))</formula>
    </cfRule>
  </conditionalFormatting>
  <conditionalFormatting sqref="BY40">
    <cfRule type="expression" dxfId="421" priority="459">
      <formula>FM40&lt;&gt;""</formula>
    </cfRule>
    <cfRule type="expression" dxfId="420" priority="529">
      <formula>BY40=""</formula>
    </cfRule>
  </conditionalFormatting>
  <conditionalFormatting sqref="BZ40">
    <cfRule type="expression" dxfId="419" priority="458">
      <formula>FM40&lt;&gt;""</formula>
    </cfRule>
    <cfRule type="expression" dxfId="418" priority="528">
      <formula>BZ40=""</formula>
    </cfRule>
  </conditionalFormatting>
  <conditionalFormatting sqref="CC40">
    <cfRule type="expression" dxfId="417" priority="457">
      <formula>FM40&lt;&gt;""</formula>
    </cfRule>
    <cfRule type="expression" dxfId="416" priority="527">
      <formula>CC40=""</formula>
    </cfRule>
  </conditionalFormatting>
  <conditionalFormatting sqref="CD40">
    <cfRule type="expression" dxfId="415" priority="456">
      <formula>FM40&lt;&gt;""</formula>
    </cfRule>
    <cfRule type="expression" dxfId="414" priority="526">
      <formula>CD40=""</formula>
    </cfRule>
  </conditionalFormatting>
  <conditionalFormatting sqref="CE40">
    <cfRule type="expression" dxfId="413" priority="455">
      <formula>FM40&lt;&gt;""</formula>
    </cfRule>
    <cfRule type="expression" dxfId="412" priority="525">
      <formula>CE40=""</formula>
    </cfRule>
  </conditionalFormatting>
  <conditionalFormatting sqref="FK40">
    <cfRule type="expression" dxfId="411" priority="524">
      <formula>FK40=""</formula>
    </cfRule>
  </conditionalFormatting>
  <conditionalFormatting sqref="H40">
    <cfRule type="expression" dxfId="410" priority="505">
      <formula>FM40&lt;&gt;""</formula>
    </cfRule>
    <cfRule type="expression" dxfId="409" priority="521">
      <formula>H40=""</formula>
    </cfRule>
  </conditionalFormatting>
  <conditionalFormatting sqref="B40">
    <cfRule type="expression" dxfId="408" priority="389">
      <formula>FM40&lt;&gt;""</formula>
    </cfRule>
    <cfRule type="expression" dxfId="407" priority="520">
      <formula>B40=""</formula>
    </cfRule>
  </conditionalFormatting>
  <conditionalFormatting sqref="CF40">
    <cfRule type="expression" dxfId="406" priority="454">
      <formula>FM40&lt;&gt;""</formula>
    </cfRule>
    <cfRule type="expression" dxfId="405" priority="519">
      <formula>CF40=""</formula>
    </cfRule>
  </conditionalFormatting>
  <conditionalFormatting sqref="EJ40">
    <cfRule type="expression" dxfId="404" priority="518">
      <formula>AND(OR(EC40:EH40&lt;&gt;""),EJ40="")</formula>
    </cfRule>
  </conditionalFormatting>
  <conditionalFormatting sqref="BE40">
    <cfRule type="expression" dxfId="403" priority="465">
      <formula>FM40&lt;&gt;""</formula>
    </cfRule>
    <cfRule type="expression" dxfId="402" priority="517">
      <formula>BE40=""</formula>
    </cfRule>
  </conditionalFormatting>
  <conditionalFormatting sqref="BF40">
    <cfRule type="expression" dxfId="401" priority="516">
      <formula>AND(BE40="同居",AND(BF40="",BG40=""))</formula>
    </cfRule>
  </conditionalFormatting>
  <conditionalFormatting sqref="CB40">
    <cfRule type="expression" dxfId="400" priority="515">
      <formula>AND(CA40&lt;&gt;"",CB40="")</formula>
    </cfRule>
  </conditionalFormatting>
  <conditionalFormatting sqref="CA40">
    <cfRule type="expression" dxfId="399" priority="514">
      <formula>AND(CA40="",CB40&lt;&gt;"")</formula>
    </cfRule>
  </conditionalFormatting>
  <conditionalFormatting sqref="DU40">
    <cfRule type="expression" dxfId="398" priority="415">
      <formula>FM40&lt;&gt;""</formula>
    </cfRule>
    <cfRule type="expression" dxfId="397" priority="511">
      <formula>AND(DU40&lt;&gt;"",DT40="")</formula>
    </cfRule>
    <cfRule type="expression" dxfId="396" priority="512">
      <formula>AND(DT40&lt;&gt;"自立",DU40="")</formula>
    </cfRule>
    <cfRule type="expression" dxfId="395" priority="513">
      <formula>AND(DT40="自立",DU40&lt;&gt;"")</formula>
    </cfRule>
  </conditionalFormatting>
  <conditionalFormatting sqref="DW40">
    <cfRule type="expression" dxfId="394" priority="413">
      <formula>FM40&lt;&gt;""</formula>
    </cfRule>
    <cfRule type="expression" dxfId="393" priority="508">
      <formula>AND(DW40&lt;&gt;"",DV40="")</formula>
    </cfRule>
    <cfRule type="expression" dxfId="392" priority="509">
      <formula>AND(DV40="自立",DW40&lt;&gt;"")</formula>
    </cfRule>
    <cfRule type="expression" dxfId="391" priority="510">
      <formula>AND(DV40&lt;&gt;"自立",DW40="")</formula>
    </cfRule>
  </conditionalFormatting>
  <conditionalFormatting sqref="I40:J40">
    <cfRule type="expression" dxfId="390" priority="507">
      <formula>I40=""</formula>
    </cfRule>
  </conditionalFormatting>
  <conditionalFormatting sqref="P40">
    <cfRule type="expression" dxfId="389" priority="501">
      <formula>FM40&lt;&gt;""</formula>
    </cfRule>
    <cfRule type="expression" dxfId="388" priority="506">
      <formula>P40=""</formula>
    </cfRule>
  </conditionalFormatting>
  <conditionalFormatting sqref="FN40">
    <cfRule type="expression" dxfId="387" priority="384">
      <formula>AND(FN40="",AND(Q40:FJ40=""))</formula>
    </cfRule>
    <cfRule type="expression" dxfId="386" priority="385">
      <formula>AND(FN40&lt;&gt;"",OR(Q40:FJ40&lt;&gt;""))</formula>
    </cfRule>
  </conditionalFormatting>
  <conditionalFormatting sqref="FM40">
    <cfRule type="expression" dxfId="385" priority="386">
      <formula>AND(FM40="",AND(Q40:FJ40=""))</formula>
    </cfRule>
    <cfRule type="expression" dxfId="384" priority="388">
      <formula>AND(FM40&lt;&gt;"",OR(Q40:FJ40&lt;&gt;""))</formula>
    </cfRule>
  </conditionalFormatting>
  <conditionalFormatting sqref="FL40">
    <cfRule type="expression" dxfId="383" priority="387">
      <formula>FL40=""</formula>
    </cfRule>
  </conditionalFormatting>
  <conditionalFormatting sqref="C41">
    <cfRule type="expression" dxfId="382" priority="383">
      <formula>C41=""</formula>
    </cfRule>
  </conditionalFormatting>
  <conditionalFormatting sqref="D41">
    <cfRule type="expression" dxfId="381" priority="382">
      <formula>D41=""</formula>
    </cfRule>
  </conditionalFormatting>
  <conditionalFormatting sqref="E41">
    <cfRule type="expression" dxfId="380" priority="381">
      <formula>E41=""</formula>
    </cfRule>
  </conditionalFormatting>
  <conditionalFormatting sqref="G41">
    <cfRule type="expression" dxfId="379" priority="380">
      <formula>G41=""</formula>
    </cfRule>
  </conditionalFormatting>
  <conditionalFormatting sqref="K41">
    <cfRule type="expression" dxfId="378" priority="121">
      <formula>FM41&lt;&gt;""</formula>
    </cfRule>
    <cfRule type="expression" dxfId="377" priority="379">
      <formula>AND(K41="",L41="")</formula>
    </cfRule>
  </conditionalFormatting>
  <conditionalFormatting sqref="L41">
    <cfRule type="expression" dxfId="376" priority="120">
      <formula>FM41&lt;&gt;""</formula>
    </cfRule>
    <cfRule type="expression" dxfId="375" priority="378">
      <formula>AND(K41="",L41="")</formula>
    </cfRule>
  </conditionalFormatting>
  <conditionalFormatting sqref="O41">
    <cfRule type="expression" dxfId="374" priority="119">
      <formula>FM41&lt;&gt;""</formula>
    </cfRule>
    <cfRule type="expression" dxfId="373" priority="377">
      <formula>O41=""</formula>
    </cfRule>
  </conditionalFormatting>
  <conditionalFormatting sqref="Q41">
    <cfRule type="expression" dxfId="372" priority="117">
      <formula>FM41&lt;&gt;""</formula>
    </cfRule>
    <cfRule type="expression" dxfId="371" priority="375">
      <formula>AND(Q41&lt;&gt;"",OR(R41:AD41&lt;&gt;""))</formula>
    </cfRule>
    <cfRule type="expression" dxfId="370" priority="376">
      <formula>AND(Q41="",AND(R41:AD41=""))</formula>
    </cfRule>
  </conditionalFormatting>
  <conditionalFormatting sqref="R41">
    <cfRule type="expression" dxfId="369" priority="116">
      <formula>FM41&lt;&gt;""</formula>
    </cfRule>
    <cfRule type="expression" dxfId="368" priority="373">
      <formula>AND(Q41&lt;&gt;"",OR(R41:AD41&lt;&gt;""))</formula>
    </cfRule>
    <cfRule type="expression" dxfId="367" priority="374">
      <formula>AND(Q41="",AND(R41:AD41=""))</formula>
    </cfRule>
  </conditionalFormatting>
  <conditionalFormatting sqref="S41">
    <cfRule type="expression" dxfId="366" priority="115">
      <formula>FM41&lt;&gt;""</formula>
    </cfRule>
    <cfRule type="expression" dxfId="365" priority="371">
      <formula>AND(Q41&lt;&gt;"",OR(R41:AD41&lt;&gt;""))</formula>
    </cfRule>
    <cfRule type="expression" dxfId="364" priority="372">
      <formula>AND(Q41="",AND(R41:AD41=""))</formula>
    </cfRule>
  </conditionalFormatting>
  <conditionalFormatting sqref="T41">
    <cfRule type="expression" dxfId="363" priority="114">
      <formula>FM41&lt;&gt;""</formula>
    </cfRule>
    <cfRule type="expression" dxfId="362" priority="359">
      <formula>AND(Q41&lt;&gt;"",OR(R41:AD41&lt;&gt;""))</formula>
    </cfRule>
    <cfRule type="expression" dxfId="361" priority="370">
      <formula>AND(Q41="",AND(R41:AD41=""))</formula>
    </cfRule>
  </conditionalFormatting>
  <conditionalFormatting sqref="U41">
    <cfRule type="expression" dxfId="360" priority="113">
      <formula>FM41&lt;&gt;""</formula>
    </cfRule>
    <cfRule type="expression" dxfId="359" priority="358">
      <formula>AND(Q41&lt;&gt;"",OR(R41:AD41&lt;&gt;""))</formula>
    </cfRule>
    <cfRule type="expression" dxfId="358" priority="369">
      <formula>AND(Q41="",AND(R41:AD41=""))</formula>
    </cfRule>
  </conditionalFormatting>
  <conditionalFormatting sqref="V41">
    <cfRule type="expression" dxfId="357" priority="112">
      <formula>FM41&lt;&gt;""</formula>
    </cfRule>
    <cfRule type="expression" dxfId="356" priority="357">
      <formula>AND(Q41&lt;&gt;"",OR(R41:AD41&lt;&gt;""))</formula>
    </cfRule>
    <cfRule type="expression" dxfId="355" priority="368">
      <formula>AND(Q41="",AND(R41:AD41=""))</formula>
    </cfRule>
  </conditionalFormatting>
  <conditionalFormatting sqref="W41">
    <cfRule type="expression" dxfId="354" priority="111">
      <formula>FM41&lt;&gt;""</formula>
    </cfRule>
    <cfRule type="expression" dxfId="353" priority="356">
      <formula>AND(Q41&lt;&gt;"",OR(R41:AD41&lt;&gt;""))</formula>
    </cfRule>
    <cfRule type="expression" dxfId="352" priority="367">
      <formula>AND(Q41="",AND(R41:AD41=""))</formula>
    </cfRule>
  </conditionalFormatting>
  <conditionalFormatting sqref="X41">
    <cfRule type="expression" dxfId="351" priority="110">
      <formula>FM41&lt;&gt;""</formula>
    </cfRule>
    <cfRule type="expression" dxfId="350" priority="355">
      <formula>AND(Q41&lt;&gt;"",OR(R41:AD41&lt;&gt;""))</formula>
    </cfRule>
    <cfRule type="expression" dxfId="349" priority="366">
      <formula>AND(Q41="",AND(R41:AD41=""))</formula>
    </cfRule>
  </conditionalFormatting>
  <conditionalFormatting sqref="Y41">
    <cfRule type="expression" dxfId="348" priority="109">
      <formula>FM41&lt;&gt;""</formula>
    </cfRule>
    <cfRule type="expression" dxfId="347" priority="354">
      <formula>AND(Q41&lt;&gt;"",OR(R41:AD41&lt;&gt;""))</formula>
    </cfRule>
    <cfRule type="expression" dxfId="346" priority="365">
      <formula>AND(Q41="",AND(R41:AD41=""))</formula>
    </cfRule>
  </conditionalFormatting>
  <conditionalFormatting sqref="Z41">
    <cfRule type="expression" dxfId="345" priority="108">
      <formula>FM41&lt;&gt;""</formula>
    </cfRule>
    <cfRule type="expression" dxfId="344" priority="353">
      <formula>AND(Q41&lt;&gt;"",OR(R41:AD41&lt;&gt;""))</formula>
    </cfRule>
    <cfRule type="expression" dxfId="343" priority="364">
      <formula>AND(Q41="",AND(R41:AD41=""))</formula>
    </cfRule>
  </conditionalFormatting>
  <conditionalFormatting sqref="AA41">
    <cfRule type="expression" dxfId="342" priority="107">
      <formula>FM41&lt;&gt;""</formula>
    </cfRule>
    <cfRule type="expression" dxfId="341" priority="352">
      <formula>AND(Q41&lt;&gt;"",OR(R41:AD41&lt;&gt;""))</formula>
    </cfRule>
    <cfRule type="expression" dxfId="340" priority="363">
      <formula>AND(Q41="",AND(R41:AD41=""))</formula>
    </cfRule>
  </conditionalFormatting>
  <conditionalFormatting sqref="AB41">
    <cfRule type="expression" dxfId="339" priority="106">
      <formula>FM41&lt;&gt;""</formula>
    </cfRule>
    <cfRule type="expression" dxfId="338" priority="351">
      <formula>AND(Q41&lt;&gt;"",OR(R41:AD41&lt;&gt;""))</formula>
    </cfRule>
    <cfRule type="expression" dxfId="337" priority="362">
      <formula>AND(Q41="",AND(R41:AD41=""))</formula>
    </cfRule>
  </conditionalFormatting>
  <conditionalFormatting sqref="AC41">
    <cfRule type="expression" dxfId="336" priority="105">
      <formula>FM41&lt;&gt;""</formula>
    </cfRule>
    <cfRule type="expression" dxfId="335" priority="350">
      <formula>AND(Q41&lt;&gt;"",OR(R41:AD41&lt;&gt;""))</formula>
    </cfRule>
    <cfRule type="expression" dxfId="334" priority="361">
      <formula>AND(Q41="",AND(R41:AD41=""))</formula>
    </cfRule>
  </conditionalFormatting>
  <conditionalFormatting sqref="AD41">
    <cfRule type="expression" dxfId="333" priority="104">
      <formula>FM41&lt;&gt;""</formula>
    </cfRule>
    <cfRule type="expression" dxfId="332" priority="349">
      <formula>AND(Q41&lt;&gt;"",OR(R41:AD41&lt;&gt;""))</formula>
    </cfRule>
    <cfRule type="expression" dxfId="331" priority="360">
      <formula>AND(Q41="",AND(R41:AD41=""))</formula>
    </cfRule>
  </conditionalFormatting>
  <conditionalFormatting sqref="AE41">
    <cfRule type="expression" dxfId="330" priority="103">
      <formula>FM41&lt;&gt;""</formula>
    </cfRule>
    <cfRule type="expression" dxfId="329" priority="346">
      <formula>AND(AE41="無",OR(AF41:AI41&lt;&gt;""))</formula>
    </cfRule>
    <cfRule type="expression" dxfId="328" priority="347">
      <formula>AND(AE41="有",AND(AF41:AI41=""))</formula>
    </cfRule>
    <cfRule type="expression" dxfId="327" priority="348">
      <formula>AE41=""</formula>
    </cfRule>
  </conditionalFormatting>
  <conditionalFormatting sqref="AF41">
    <cfRule type="expression" dxfId="326" priority="341">
      <formula>AND(AE41="無",OR(AF41:AI41&lt;&gt;""))</formula>
    </cfRule>
    <cfRule type="expression" dxfId="325" priority="345">
      <formula>AND(AE41="有",AND(AF41:AI41=""))</formula>
    </cfRule>
  </conditionalFormatting>
  <conditionalFormatting sqref="AG41">
    <cfRule type="expression" dxfId="324" priority="340">
      <formula>AND(AE41="無",OR(AF41:AI41&lt;&gt;""))</formula>
    </cfRule>
    <cfRule type="expression" dxfId="323" priority="344">
      <formula>AND(AE41="有",AND(AF41:AI41=""))</formula>
    </cfRule>
  </conditionalFormatting>
  <conditionalFormatting sqref="AH41">
    <cfRule type="expression" dxfId="322" priority="339">
      <formula>AND(AE41="無",OR(AF41:AI41&lt;&gt;""))</formula>
    </cfRule>
    <cfRule type="expression" dxfId="321" priority="343">
      <formula>AND(AE41="有",AND(AF41:AI41=""))</formula>
    </cfRule>
  </conditionalFormatting>
  <conditionalFormatting sqref="AI41">
    <cfRule type="expression" dxfId="320" priority="338">
      <formula>AND(AE41="無",OR(AF41:AI41&lt;&gt;""))</formula>
    </cfRule>
    <cfRule type="expression" dxfId="319" priority="342">
      <formula>AND(AE41="有",AND(AF41:AI41=""))</formula>
    </cfRule>
  </conditionalFormatting>
  <conditionalFormatting sqref="AJ41">
    <cfRule type="expression" dxfId="318" priority="102">
      <formula>FM41&lt;&gt;""</formula>
    </cfRule>
    <cfRule type="expression" dxfId="317" priority="337">
      <formula>AJ41=""</formula>
    </cfRule>
  </conditionalFormatting>
  <conditionalFormatting sqref="AK41">
    <cfRule type="expression" dxfId="316" priority="101">
      <formula>FM41&lt;&gt;""</formula>
    </cfRule>
    <cfRule type="expression" dxfId="315" priority="336">
      <formula>AK41=""</formula>
    </cfRule>
  </conditionalFormatting>
  <conditionalFormatting sqref="AL41">
    <cfRule type="expression" dxfId="314" priority="100">
      <formula>FM41&lt;&gt;""</formula>
    </cfRule>
    <cfRule type="expression" dxfId="313" priority="335">
      <formula>AL41=""</formula>
    </cfRule>
  </conditionalFormatting>
  <conditionalFormatting sqref="AM41">
    <cfRule type="expression" dxfId="312" priority="99">
      <formula>FM41&lt;&gt;""</formula>
    </cfRule>
    <cfRule type="expression" dxfId="311" priority="334">
      <formula>AM41=""</formula>
    </cfRule>
  </conditionalFormatting>
  <conditionalFormatting sqref="AN41">
    <cfRule type="expression" dxfId="310" priority="98">
      <formula>FM41&lt;&gt;""</formula>
    </cfRule>
    <cfRule type="expression" dxfId="309" priority="329">
      <formula>AND(AN41="なし",AO41&lt;&gt;"")</formula>
    </cfRule>
    <cfRule type="expression" dxfId="308" priority="330">
      <formula>AND(AN41="あり",AO41="")</formula>
    </cfRule>
    <cfRule type="expression" dxfId="307" priority="333">
      <formula>AN41=""</formula>
    </cfRule>
  </conditionalFormatting>
  <conditionalFormatting sqref="AO41">
    <cfRule type="expression" dxfId="306" priority="331">
      <formula>AND(AN41="なし",AO41&lt;&gt;"")</formula>
    </cfRule>
    <cfRule type="expression" dxfId="305" priority="332">
      <formula>AND(AN41="あり",AO41="")</formula>
    </cfRule>
  </conditionalFormatting>
  <conditionalFormatting sqref="AP41">
    <cfRule type="expression" dxfId="304" priority="97">
      <formula>FM41&lt;&gt;""</formula>
    </cfRule>
    <cfRule type="expression" dxfId="303" priority="327">
      <formula>AND(AP41&lt;&gt;"",OR(AQ41:BD41&lt;&gt;""))</formula>
    </cfRule>
    <cfRule type="expression" dxfId="302" priority="328">
      <formula>AND(AP41="",AND(AQ41:BD41=""))</formula>
    </cfRule>
  </conditionalFormatting>
  <conditionalFormatting sqref="AQ41">
    <cfRule type="expression" dxfId="301" priority="96">
      <formula>FM41&lt;&gt;""</formula>
    </cfRule>
    <cfRule type="expression" dxfId="300" priority="325">
      <formula>AND(AP41&lt;&gt;"",OR(AQ41:BD41&lt;&gt;""))</formula>
    </cfRule>
    <cfRule type="expression" dxfId="299" priority="326">
      <formula>AND(AP41="",AND(AQ41:BD41=""))</formula>
    </cfRule>
  </conditionalFormatting>
  <conditionalFormatting sqref="AR41">
    <cfRule type="expression" dxfId="298" priority="95">
      <formula>FM41&lt;&gt;""</formula>
    </cfRule>
    <cfRule type="expression" dxfId="297" priority="323">
      <formula>AND(AP41&lt;&gt;"",OR(AQ41:BD41&lt;&gt;""))</formula>
    </cfRule>
    <cfRule type="expression" dxfId="296" priority="324">
      <formula>AND(AP41="",AND(AQ41:BD41=""))</formula>
    </cfRule>
  </conditionalFormatting>
  <conditionalFormatting sqref="AS41">
    <cfRule type="expression" dxfId="295" priority="94">
      <formula>FM41&lt;&gt;""</formula>
    </cfRule>
    <cfRule type="expression" dxfId="294" priority="321">
      <formula>AND(AP41&lt;&gt;"",OR(AQ41:BD41&lt;&gt;""))</formula>
    </cfRule>
    <cfRule type="expression" dxfId="293" priority="322">
      <formula>AND(AP41="",AND(AQ41:BD41=""))</formula>
    </cfRule>
  </conditionalFormatting>
  <conditionalFormatting sqref="AT41">
    <cfRule type="expression" dxfId="292" priority="93">
      <formula>FM41&lt;&gt;""</formula>
    </cfRule>
    <cfRule type="expression" dxfId="291" priority="319">
      <formula>AND(AP41&lt;&gt;"",OR(AQ41:BD41&lt;&gt;""))</formula>
    </cfRule>
    <cfRule type="expression" dxfId="290" priority="320">
      <formula>AND(AP41="",AND(AQ41:BD41=""))</formula>
    </cfRule>
  </conditionalFormatting>
  <conditionalFormatting sqref="AU41">
    <cfRule type="expression" dxfId="289" priority="92">
      <formula>FM41&lt;&gt;""</formula>
    </cfRule>
    <cfRule type="expression" dxfId="288" priority="317">
      <formula>AND(AP41&lt;&gt;"",OR(AQ41:BD41&lt;&gt;""))</formula>
    </cfRule>
    <cfRule type="expression" dxfId="287" priority="318">
      <formula>AND(AP41="",AND(AQ41:BD41=""))</formula>
    </cfRule>
  </conditionalFormatting>
  <conditionalFormatting sqref="AV41">
    <cfRule type="expression" dxfId="286" priority="91">
      <formula>FM41&lt;&gt;""</formula>
    </cfRule>
    <cfRule type="expression" dxfId="285" priority="315">
      <formula>AND(AP41&lt;&gt;"",OR(AQ41:BD41&lt;&gt;""))</formula>
    </cfRule>
    <cfRule type="expression" dxfId="284" priority="316">
      <formula>AND(AP41="",AND(AQ41:BD41=""))</formula>
    </cfRule>
  </conditionalFormatting>
  <conditionalFormatting sqref="AW41">
    <cfRule type="expression" dxfId="283" priority="90">
      <formula>FM41&lt;&gt;""</formula>
    </cfRule>
    <cfRule type="expression" dxfId="282" priority="313">
      <formula>AND(AP41&lt;&gt;"",OR(AQ41:BD41&lt;&gt;""))</formula>
    </cfRule>
    <cfRule type="expression" dxfId="281" priority="314">
      <formula>AND(AP41="",AND(AQ41:BD41=""))</formula>
    </cfRule>
  </conditionalFormatting>
  <conditionalFormatting sqref="AX41">
    <cfRule type="expression" dxfId="280" priority="89">
      <formula>FM41&lt;&gt;""</formula>
    </cfRule>
    <cfRule type="expression" dxfId="279" priority="311">
      <formula>AND(AP41&lt;&gt;"",OR(AQ41:BD41&lt;&gt;""))</formula>
    </cfRule>
    <cfRule type="expression" dxfId="278" priority="312">
      <formula>AND(AP41="",AND(AQ41:BD41=""))</formula>
    </cfRule>
  </conditionalFormatting>
  <conditionalFormatting sqref="AY41">
    <cfRule type="expression" dxfId="277" priority="88">
      <formula>FM41&lt;&gt;""</formula>
    </cfRule>
    <cfRule type="expression" dxfId="276" priority="309">
      <formula>AND(AP41&lt;&gt;"",OR(AQ41:BD41&lt;&gt;""))</formula>
    </cfRule>
    <cfRule type="expression" dxfId="275" priority="310">
      <formula>AND(AP41="",AND(AQ41:BD41=""))</formula>
    </cfRule>
  </conditionalFormatting>
  <conditionalFormatting sqref="AZ41">
    <cfRule type="expression" dxfId="274" priority="87">
      <formula>FM41&lt;&gt;""</formula>
    </cfRule>
    <cfRule type="expression" dxfId="273" priority="307">
      <formula>AND(AP41&lt;&gt;"",OR(AQ41:BD41&lt;&gt;""))</formula>
    </cfRule>
    <cfRule type="expression" dxfId="272" priority="308">
      <formula>AND(AP41="",AND(AQ41:BD41=""))</formula>
    </cfRule>
  </conditionalFormatting>
  <conditionalFormatting sqref="BA41">
    <cfRule type="expression" dxfId="271" priority="86">
      <formula>FM41&lt;&gt;""</formula>
    </cfRule>
    <cfRule type="expression" dxfId="270" priority="305">
      <formula>AND(AP41&lt;&gt;"",OR(AQ41:BD41&lt;&gt;""))</formula>
    </cfRule>
    <cfRule type="expression" dxfId="269" priority="306">
      <formula>AND(AP41="",AND(AQ41:BD41=""))</formula>
    </cfRule>
  </conditionalFormatting>
  <conditionalFormatting sqref="BB41">
    <cfRule type="expression" dxfId="268" priority="85">
      <formula>FM41&lt;&gt;""</formula>
    </cfRule>
    <cfRule type="expression" dxfId="267" priority="303">
      <formula>AND(AP41&lt;&gt;"",OR(AQ41:BD41&lt;&gt;""))</formula>
    </cfRule>
    <cfRule type="expression" dxfId="266" priority="304">
      <formula>AND(AP41="",AND(AQ41:BD41=""))</formula>
    </cfRule>
  </conditionalFormatting>
  <conditionalFormatting sqref="BC41">
    <cfRule type="expression" dxfId="265" priority="84">
      <formula>FM41&lt;&gt;""</formula>
    </cfRule>
    <cfRule type="expression" dxfId="264" priority="301">
      <formula>AND(AP41&lt;&gt;"",OR(AQ41:BD41&lt;&gt;""))</formula>
    </cfRule>
    <cfRule type="expression" dxfId="263" priority="302">
      <formula>AND(AP41="",AND(AQ41:BD41=""))</formula>
    </cfRule>
  </conditionalFormatting>
  <conditionalFormatting sqref="BD41">
    <cfRule type="expression" dxfId="262" priority="83">
      <formula>FM41&lt;&gt;""</formula>
    </cfRule>
    <cfRule type="expression" dxfId="261" priority="299">
      <formula>AND(AP41&lt;&gt;"",OR(AQ41:BD41&lt;&gt;""))</formula>
    </cfRule>
    <cfRule type="expression" dxfId="260" priority="300">
      <formula>AND(AP41="",AND(AQ41:BD41=""))</formula>
    </cfRule>
  </conditionalFormatting>
  <conditionalFormatting sqref="BG41">
    <cfRule type="expression" dxfId="259" priority="140">
      <formula>AND(BE41="独居",BG41&gt;=1)</formula>
    </cfRule>
    <cfRule type="expression" dxfId="258" priority="297">
      <formula>AND(BE41="同居",AND(BN41="",BG41&lt;&gt;COUNTA(BI41:BM41)))</formula>
    </cfRule>
    <cfRule type="expression" dxfId="257" priority="298">
      <formula>AND(BE41="同居",OR(BG41="",BG41=0))</formula>
    </cfRule>
  </conditionalFormatting>
  <conditionalFormatting sqref="BH41">
    <cfRule type="expression" dxfId="256" priority="295">
      <formula>AND(BE41="独居",BH41&gt;=1)</formula>
    </cfRule>
    <cfRule type="expression" dxfId="255" priority="296">
      <formula>AND(BE41="同居",OR(BH41="",BH41&gt;BG41))</formula>
    </cfRule>
  </conditionalFormatting>
  <conditionalFormatting sqref="BI41">
    <cfRule type="expression" dxfId="254" priority="288">
      <formula>AND(BE41="独居",OR(BI41:BN41&lt;&gt;""))</formula>
    </cfRule>
    <cfRule type="expression" dxfId="253" priority="294">
      <formula>AND(BE41="同居",AND(BN41="",BG41&lt;&gt;COUNTA(BI41:BM41)))</formula>
    </cfRule>
  </conditionalFormatting>
  <conditionalFormatting sqref="BJ41">
    <cfRule type="expression" dxfId="252" priority="287">
      <formula>AND(BE41="独居",OR(BI41:BN41&lt;&gt;""))</formula>
    </cfRule>
    <cfRule type="expression" dxfId="251" priority="293">
      <formula>AND(BE41="同居",AND(BN41="",BG41&lt;&gt;COUNTA(BI41:BM41)))</formula>
    </cfRule>
  </conditionalFormatting>
  <conditionalFormatting sqref="BK41">
    <cfRule type="expression" dxfId="250" priority="286">
      <formula>AND(BE41="独居",OR(BI41:BN41&lt;&gt;""))</formula>
    </cfRule>
    <cfRule type="expression" dxfId="249" priority="292">
      <formula>AND(BE41="同居",AND(BN41="",BG41&lt;&gt;COUNTA(BI41:BM41)))</formula>
    </cfRule>
  </conditionalFormatting>
  <conditionalFormatting sqref="BL41">
    <cfRule type="expression" dxfId="248" priority="285">
      <formula>AND(BE41="独居",OR(BI41:BN41&lt;&gt;""))</formula>
    </cfRule>
    <cfRule type="expression" dxfId="247" priority="291">
      <formula>AND(BE41="同居",AND(BN41="",BG41&lt;&gt;COUNTA(BI41:BM41)))</formula>
    </cfRule>
  </conditionalFormatting>
  <conditionalFormatting sqref="BM41">
    <cfRule type="expression" dxfId="246" priority="284">
      <formula>AND(BE41="独居",OR(BI41:BN41&lt;&gt;""))</formula>
    </cfRule>
    <cfRule type="expression" dxfId="245" priority="290">
      <formula>AND(BE41="同居",AND(BN41="",BG41&lt;&gt;COUNTA(BI41:BM41)))</formula>
    </cfRule>
  </conditionalFormatting>
  <conditionalFormatting sqref="BN41">
    <cfRule type="expression" dxfId="244" priority="283">
      <formula>AND(BE41="独居",OR(BI41:BN41&lt;&gt;""))</formula>
    </cfRule>
    <cfRule type="expression" dxfId="243" priority="289">
      <formula>AND(BE41="同居",AND(BN41="",BG41&lt;&gt;COUNTA(BI41:BM41)))</formula>
    </cfRule>
  </conditionalFormatting>
  <conditionalFormatting sqref="CG41">
    <cfRule type="expression" dxfId="242" priority="70">
      <formula>FM41&lt;&gt;""</formula>
    </cfRule>
    <cfRule type="expression" dxfId="241" priority="282">
      <formula>CG41=""</formula>
    </cfRule>
  </conditionalFormatting>
  <conditionalFormatting sqref="CH41">
    <cfRule type="expression" dxfId="240" priority="69">
      <formula>FM41&lt;&gt;""</formula>
    </cfRule>
    <cfRule type="expression" dxfId="239" priority="281">
      <formula>CH41=""</formula>
    </cfRule>
  </conditionalFormatting>
  <conditionalFormatting sqref="CI41">
    <cfRule type="expression" dxfId="238" priority="68">
      <formula>FM41&lt;&gt;""</formula>
    </cfRule>
    <cfRule type="expression" dxfId="237" priority="280">
      <formula>CI41=""</formula>
    </cfRule>
  </conditionalFormatting>
  <conditionalFormatting sqref="CJ41">
    <cfRule type="expression" dxfId="236" priority="67">
      <formula>FM41&lt;&gt;""</formula>
    </cfRule>
    <cfRule type="expression" dxfId="235" priority="279">
      <formula>CJ41=""</formula>
    </cfRule>
  </conditionalFormatting>
  <conditionalFormatting sqref="CK41">
    <cfRule type="expression" dxfId="234" priority="66">
      <formula>FM41&lt;&gt;""</formula>
    </cfRule>
    <cfRule type="expression" dxfId="233" priority="278">
      <formula>CK41=""</formula>
    </cfRule>
  </conditionalFormatting>
  <conditionalFormatting sqref="CL41">
    <cfRule type="expression" dxfId="232" priority="65">
      <formula>FM41&lt;&gt;""</formula>
    </cfRule>
    <cfRule type="expression" dxfId="231" priority="277">
      <formula>CL41=""</formula>
    </cfRule>
  </conditionalFormatting>
  <conditionalFormatting sqref="CM41">
    <cfRule type="expression" dxfId="230" priority="64">
      <formula>FM41&lt;&gt;""</formula>
    </cfRule>
    <cfRule type="expression" dxfId="229" priority="276">
      <formula>CM41=""</formula>
    </cfRule>
  </conditionalFormatting>
  <conditionalFormatting sqref="CN41">
    <cfRule type="expression" dxfId="228" priority="63">
      <formula>FM41&lt;&gt;""</formula>
    </cfRule>
    <cfRule type="expression" dxfId="227" priority="275">
      <formula>CN41=""</formula>
    </cfRule>
  </conditionalFormatting>
  <conditionalFormatting sqref="CO41">
    <cfRule type="expression" dxfId="226" priority="139">
      <formula>AND(CN41=0,CO41&lt;&gt;"")</formula>
    </cfRule>
    <cfRule type="expression" dxfId="225" priority="274">
      <formula>AND(CN41&gt;0,CO41="")</formula>
    </cfRule>
  </conditionalFormatting>
  <conditionalFormatting sqref="CP41">
    <cfRule type="expression" dxfId="224" priority="62">
      <formula>FM41&lt;&gt;""</formula>
    </cfRule>
    <cfRule type="expression" dxfId="223" priority="272">
      <formula>AND(CP41&lt;&gt;"",OR(CQ41:CT41&lt;&gt;""))</formula>
    </cfRule>
    <cfRule type="expression" dxfId="222" priority="273">
      <formula>AND(CP41="",AND(CQ41:CT41=""))</formula>
    </cfRule>
  </conditionalFormatting>
  <conditionalFormatting sqref="CQ41">
    <cfRule type="expression" dxfId="221" priority="61">
      <formula>FM41&lt;&gt;""</formula>
    </cfRule>
    <cfRule type="expression" dxfId="220" priority="270">
      <formula>AND(CP41&lt;&gt;"",OR(CQ41:CT41&lt;&gt;""))</formula>
    </cfRule>
    <cfRule type="expression" dxfId="219" priority="271">
      <formula>AND(CP41="",AND(CQ41:CT41=""))</formula>
    </cfRule>
  </conditionalFormatting>
  <conditionalFormatting sqref="CR41">
    <cfRule type="expression" dxfId="218" priority="60">
      <formula>FM41&lt;&gt;""</formula>
    </cfRule>
    <cfRule type="expression" dxfId="217" priority="268">
      <formula>AND(CP41&lt;&gt;"",OR(CQ41:CT41&lt;&gt;""))</formula>
    </cfRule>
    <cfRule type="expression" dxfId="216" priority="269">
      <formula>AND(CP41="",AND(CQ41:CT41=""))</formula>
    </cfRule>
  </conditionalFormatting>
  <conditionalFormatting sqref="CS41">
    <cfRule type="expression" dxfId="215" priority="59">
      <formula>FM41&lt;&gt;""</formula>
    </cfRule>
    <cfRule type="expression" dxfId="214" priority="266">
      <formula>AND(CP41&lt;&gt;"",OR(CQ41:CT41&lt;&gt;""))</formula>
    </cfRule>
    <cfRule type="expression" dxfId="213" priority="267">
      <formula>AND(CP41="",AND(CQ41:CT41=""))</formula>
    </cfRule>
  </conditionalFormatting>
  <conditionalFormatting sqref="CT41">
    <cfRule type="expression" dxfId="212" priority="58">
      <formula>FM41&lt;&gt;""</formula>
    </cfRule>
    <cfRule type="expression" dxfId="211" priority="264">
      <formula>AND(CP41&lt;&gt;"",OR(CQ41:CT41&lt;&gt;""))</formula>
    </cfRule>
    <cfRule type="expression" dxfId="210" priority="265">
      <formula>AND(CP41="",AND(CQ41:CT41=""))</formula>
    </cfRule>
  </conditionalFormatting>
  <conditionalFormatting sqref="CU41">
    <cfRule type="expression" dxfId="209" priority="57">
      <formula>FM41&lt;&gt;""</formula>
    </cfRule>
    <cfRule type="expression" dxfId="208" priority="263">
      <formula>CU41=""</formula>
    </cfRule>
  </conditionalFormatting>
  <conditionalFormatting sqref="CV41">
    <cfRule type="expression" dxfId="207" priority="56">
      <formula>FM41&lt;&gt;""</formula>
    </cfRule>
    <cfRule type="expression" dxfId="206" priority="262">
      <formula>CV41=""</formula>
    </cfRule>
  </conditionalFormatting>
  <conditionalFormatting sqref="CW41">
    <cfRule type="expression" dxfId="205" priority="55">
      <formula>FM41&lt;&gt;""</formula>
    </cfRule>
    <cfRule type="expression" dxfId="204" priority="260">
      <formula>AND(CW41&lt;&gt;"",OR(CX41:DI41&lt;&gt;""))</formula>
    </cfRule>
    <cfRule type="expression" dxfId="203" priority="261">
      <formula>AND(CW41="",AND(CX41:DI41=""))</formula>
    </cfRule>
  </conditionalFormatting>
  <conditionalFormatting sqref="CX41">
    <cfRule type="expression" dxfId="202" priority="54">
      <formula>FM41&lt;&gt;""</formula>
    </cfRule>
    <cfRule type="expression" dxfId="201" priority="234">
      <formula>AND(CY41&lt;&gt;"",CX41="")</formula>
    </cfRule>
    <cfRule type="expression" dxfId="200" priority="258">
      <formula>AND(CW41&lt;&gt;"",OR(CX41:DI41&lt;&gt;""))</formula>
    </cfRule>
    <cfRule type="expression" dxfId="199" priority="259">
      <formula>AND(CW41="",AND(CX41:DI41=""))</formula>
    </cfRule>
  </conditionalFormatting>
  <conditionalFormatting sqref="CY41">
    <cfRule type="expression" dxfId="198" priority="53">
      <formula>FM41&lt;&gt;""</formula>
    </cfRule>
    <cfRule type="expression" dxfId="197" priority="235">
      <formula>AND(CX41&lt;&gt;"",CY41="")</formula>
    </cfRule>
    <cfRule type="expression" dxfId="196" priority="256">
      <formula>AND(CW41&lt;&gt;"",OR(CX41:DI41&lt;&gt;""))</formula>
    </cfRule>
    <cfRule type="expression" dxfId="195" priority="257">
      <formula>AND(CW41="",AND(CX41:DI41=""))</formula>
    </cfRule>
  </conditionalFormatting>
  <conditionalFormatting sqref="CZ41">
    <cfRule type="expression" dxfId="194" priority="52">
      <formula>FM41&lt;&gt;""</formula>
    </cfRule>
    <cfRule type="expression" dxfId="193" priority="254">
      <formula>AND(CW41&lt;&gt;"",OR(CX41:DI41&lt;&gt;""))</formula>
    </cfRule>
    <cfRule type="expression" dxfId="192" priority="255">
      <formula>AND(CW41="",AND(CX41:DI41=""))</formula>
    </cfRule>
  </conditionalFormatting>
  <conditionalFormatting sqref="DA41">
    <cfRule type="expression" dxfId="191" priority="51">
      <formula>FM41&lt;&gt;""</formula>
    </cfRule>
    <cfRule type="expression" dxfId="190" priority="232">
      <formula>AND(DB41&lt;&gt;"",DA41="")</formula>
    </cfRule>
    <cfRule type="expression" dxfId="189" priority="252">
      <formula>AND(CW41&lt;&gt;"",OR(CX41:DI41&lt;&gt;""))</formula>
    </cfRule>
    <cfRule type="expression" dxfId="188" priority="253">
      <formula>AND(CW41="",AND(CX41:DI41=""))</formula>
    </cfRule>
  </conditionalFormatting>
  <conditionalFormatting sqref="DB41">
    <cfRule type="expression" dxfId="187" priority="50">
      <formula>FM41&lt;&gt;""</formula>
    </cfRule>
    <cfRule type="expression" dxfId="186" priority="233">
      <formula>AND(DA41&lt;&gt;"",DB41="")</formula>
    </cfRule>
    <cfRule type="expression" dxfId="185" priority="250">
      <formula>AND(CW41&lt;&gt;"",OR(CX41:DI41&lt;&gt;""))</formula>
    </cfRule>
    <cfRule type="expression" dxfId="184" priority="251">
      <formula>AND(CW41="",AND(CX41:DI41=""))</formula>
    </cfRule>
  </conditionalFormatting>
  <conditionalFormatting sqref="DC41">
    <cfRule type="expression" dxfId="183" priority="49">
      <formula>FM41&lt;&gt;""</formula>
    </cfRule>
    <cfRule type="expression" dxfId="182" priority="248">
      <formula>AND(CW41&lt;&gt;"",OR(CX41:DI41&lt;&gt;""))</formula>
    </cfRule>
    <cfRule type="expression" dxfId="181" priority="249">
      <formula>AND(CW41="",AND(CX41:DI41=""))</formula>
    </cfRule>
  </conditionalFormatting>
  <conditionalFormatting sqref="DD41">
    <cfRule type="expression" dxfId="180" priority="48">
      <formula>FM41&lt;&gt;""</formula>
    </cfRule>
    <cfRule type="expression" dxfId="179" priority="246">
      <formula>AND(CW41&lt;&gt;"",OR(CX41:DI41&lt;&gt;""))</formula>
    </cfRule>
    <cfRule type="expression" dxfId="178" priority="247">
      <formula>AND(CW41="",AND(CX41:DI41=""))</formula>
    </cfRule>
  </conditionalFormatting>
  <conditionalFormatting sqref="DE41">
    <cfRule type="expression" dxfId="177" priority="47">
      <formula>FM41&lt;&gt;""</formula>
    </cfRule>
    <cfRule type="expression" dxfId="176" priority="244">
      <formula>AND(CW41&lt;&gt;"",OR(CX41:DI41&lt;&gt;""))</formula>
    </cfRule>
    <cfRule type="expression" dxfId="175" priority="245">
      <formula>AND(CW41="",AND(CX41:DI41=""))</formula>
    </cfRule>
  </conditionalFormatting>
  <conditionalFormatting sqref="DF41">
    <cfRule type="expression" dxfId="174" priority="46">
      <formula>FM41&lt;&gt;""</formula>
    </cfRule>
    <cfRule type="expression" dxfId="173" priority="228">
      <formula>AND(DG41&lt;&gt;"",DF41="")</formula>
    </cfRule>
    <cfRule type="expression" dxfId="172" priority="242">
      <formula>AND(CW41&lt;&gt;"",OR(CX41:DI41&lt;&gt;""))</formula>
    </cfRule>
    <cfRule type="expression" dxfId="171" priority="243">
      <formula>AND(CW41="",AND(CX41:DI41=""))</formula>
    </cfRule>
  </conditionalFormatting>
  <conditionalFormatting sqref="DG41">
    <cfRule type="expression" dxfId="170" priority="45">
      <formula>FM41&lt;&gt;""</formula>
    </cfRule>
    <cfRule type="expression" dxfId="169" priority="229">
      <formula>AND(DF41&lt;&gt;"",DG41="")</formula>
    </cfRule>
    <cfRule type="expression" dxfId="168" priority="240">
      <formula>AND(CW41&lt;&gt;"",OR(CX41:DI41&lt;&gt;""))</formula>
    </cfRule>
    <cfRule type="expression" dxfId="167" priority="241">
      <formula>AND(CW41="",AND(CX41:DI41=""))</formula>
    </cfRule>
  </conditionalFormatting>
  <conditionalFormatting sqref="DH41">
    <cfRule type="expression" dxfId="166" priority="44">
      <formula>FM41&lt;&gt;""</formula>
    </cfRule>
    <cfRule type="expression" dxfId="165" priority="238">
      <formula>AND(CW41&lt;&gt;"",OR(CX41:DI41&lt;&gt;""))</formula>
    </cfRule>
    <cfRule type="expression" dxfId="164" priority="239">
      <formula>AND(CW41="",AND(CX41:DI41=""))</formula>
    </cfRule>
  </conditionalFormatting>
  <conditionalFormatting sqref="DI41">
    <cfRule type="expression" dxfId="163" priority="43">
      <formula>FM41&lt;&gt;""</formula>
    </cfRule>
    <cfRule type="expression" dxfId="162" priority="236">
      <formula>AND(CW41&lt;&gt;"",OR(CX41:DI41&lt;&gt;""))</formula>
    </cfRule>
    <cfRule type="expression" dxfId="161" priority="237">
      <formula>AND(CW41="",AND(CX41:DI41=""))</formula>
    </cfRule>
  </conditionalFormatting>
  <conditionalFormatting sqref="DJ41">
    <cfRule type="expression" dxfId="160" priority="42">
      <formula>FM41&lt;&gt;""</formula>
    </cfRule>
    <cfRule type="expression" dxfId="159" priority="231">
      <formula>DJ41=""</formula>
    </cfRule>
  </conditionalFormatting>
  <conditionalFormatting sqref="DK41">
    <cfRule type="expression" dxfId="158" priority="41">
      <formula>FM41&lt;&gt;""</formula>
    </cfRule>
    <cfRule type="expression" dxfId="157" priority="230">
      <formula>AND(DJ41&lt;&gt;"自立",DK41="")</formula>
    </cfRule>
  </conditionalFormatting>
  <conditionalFormatting sqref="DL41">
    <cfRule type="expression" dxfId="156" priority="40">
      <formula>FM41&lt;&gt;""</formula>
    </cfRule>
    <cfRule type="expression" dxfId="155" priority="227">
      <formula>DL41=""</formula>
    </cfRule>
  </conditionalFormatting>
  <conditionalFormatting sqref="DM41">
    <cfRule type="expression" dxfId="154" priority="225">
      <formula>AND(DL41&lt;&gt;"アレルギー食",DM41&lt;&gt;"")</formula>
    </cfRule>
    <cfRule type="expression" dxfId="153" priority="226">
      <formula>AND(DL41="アレルギー食",DM41="")</formula>
    </cfRule>
  </conditionalFormatting>
  <conditionalFormatting sqref="DN41">
    <cfRule type="expression" dxfId="152" priority="39">
      <formula>FM41&lt;&gt;""</formula>
    </cfRule>
    <cfRule type="expression" dxfId="151" priority="224">
      <formula>DN41=""</formula>
    </cfRule>
  </conditionalFormatting>
  <conditionalFormatting sqref="DO41">
    <cfRule type="expression" dxfId="150" priority="38">
      <formula>FM41&lt;&gt;""</formula>
    </cfRule>
    <cfRule type="expression" dxfId="149" priority="218">
      <formula>AND(DO41&lt;&gt;"",DN41="")</formula>
    </cfRule>
    <cfRule type="expression" dxfId="148" priority="222">
      <formula>AND(DN41&lt;&gt;"自立",DO41="")</formula>
    </cfRule>
    <cfRule type="expression" dxfId="147" priority="223">
      <formula>AND(DN41="自立",DO41&lt;&gt;"")</formula>
    </cfRule>
  </conditionalFormatting>
  <conditionalFormatting sqref="DP41">
    <cfRule type="expression" dxfId="146" priority="37">
      <formula>FM41&lt;&gt;""</formula>
    </cfRule>
    <cfRule type="expression" dxfId="145" priority="221">
      <formula>DP41=""</formula>
    </cfRule>
  </conditionalFormatting>
  <conditionalFormatting sqref="DQ41">
    <cfRule type="expression" dxfId="144" priority="36">
      <formula>FM41&lt;&gt;""</formula>
    </cfRule>
    <cfRule type="expression" dxfId="143" priority="217">
      <formula>AND(DQ41&lt;&gt;"",DP41="")</formula>
    </cfRule>
    <cfRule type="expression" dxfId="142" priority="219">
      <formula>AND(DP41&lt;&gt;"自立",DQ41="")</formula>
    </cfRule>
    <cfRule type="expression" dxfId="141" priority="220">
      <formula>AND(DP41="自立",DQ41&lt;&gt;"")</formula>
    </cfRule>
  </conditionalFormatting>
  <conditionalFormatting sqref="DR41">
    <cfRule type="expression" dxfId="140" priority="35">
      <formula>FM41&lt;&gt;""</formula>
    </cfRule>
    <cfRule type="expression" dxfId="139" priority="216">
      <formula>DR41=""</formula>
    </cfRule>
  </conditionalFormatting>
  <conditionalFormatting sqref="DS41">
    <cfRule type="expression" dxfId="138" priority="34">
      <formula>FM41&lt;&gt;""</formula>
    </cfRule>
    <cfRule type="expression" dxfId="137" priority="213">
      <formula>AND(DS41&lt;&gt;"",DR41="")</formula>
    </cfRule>
    <cfRule type="expression" dxfId="136" priority="214">
      <formula>AND(DR41&lt;&gt;"自立",DS41="")</formula>
    </cfRule>
    <cfRule type="expression" dxfId="135" priority="215">
      <formula>AND(DR41="自立",DS41&lt;&gt;"")</formula>
    </cfRule>
  </conditionalFormatting>
  <conditionalFormatting sqref="DT41">
    <cfRule type="expression" dxfId="134" priority="33">
      <formula>FM41&lt;&gt;""</formula>
    </cfRule>
    <cfRule type="expression" dxfId="133" priority="212">
      <formula>DT41=""</formula>
    </cfRule>
  </conditionalFormatting>
  <conditionalFormatting sqref="DV41">
    <cfRule type="expression" dxfId="132" priority="31">
      <formula>FM41&lt;&gt;""</formula>
    </cfRule>
    <cfRule type="expression" dxfId="131" priority="211">
      <formula>DV41=""</formula>
    </cfRule>
  </conditionalFormatting>
  <conditionalFormatting sqref="EA41">
    <cfRule type="expression" dxfId="130" priority="29">
      <formula>FM41&lt;&gt;""</formula>
    </cfRule>
    <cfRule type="expression" dxfId="129" priority="161">
      <formula>AND(EB41&lt;&gt;"",EA41&lt;&gt;"その他")</formula>
    </cfRule>
    <cfRule type="expression" dxfId="128" priority="210">
      <formula>EA41=""</formula>
    </cfRule>
  </conditionalFormatting>
  <conditionalFormatting sqref="EB41">
    <cfRule type="expression" dxfId="127" priority="208">
      <formula>AND(EA41&lt;&gt;"その他",EB41&lt;&gt;"")</formula>
    </cfRule>
    <cfRule type="expression" dxfId="126" priority="209">
      <formula>AND(EA41="その他",EB41="")</formula>
    </cfRule>
  </conditionalFormatting>
  <conditionalFormatting sqref="EC41">
    <cfRule type="expression" dxfId="125" priority="28">
      <formula>FM41&lt;&gt;""</formula>
    </cfRule>
    <cfRule type="expression" dxfId="124" priority="207">
      <formula>AND(EC41:EI41="")</formula>
    </cfRule>
  </conditionalFormatting>
  <conditionalFormatting sqref="ED41">
    <cfRule type="expression" dxfId="123" priority="27">
      <formula>FM41&lt;&gt;""</formula>
    </cfRule>
    <cfRule type="expression" dxfId="122" priority="206">
      <formula>AND(EC41:EI41="")</formula>
    </cfRule>
  </conditionalFormatting>
  <conditionalFormatting sqref="EE41">
    <cfRule type="expression" dxfId="121" priority="26">
      <formula>FM41&lt;&gt;""</formula>
    </cfRule>
    <cfRule type="expression" dxfId="120" priority="205">
      <formula>AND(EC41:EI41="")</formula>
    </cfRule>
  </conditionalFormatting>
  <conditionalFormatting sqref="EF41">
    <cfRule type="expression" dxfId="119" priority="25">
      <formula>FM41&lt;&gt;""</formula>
    </cfRule>
    <cfRule type="expression" dxfId="118" priority="204">
      <formula>AND(EC41:EI41="")</formula>
    </cfRule>
  </conditionalFormatting>
  <conditionalFormatting sqref="EG41">
    <cfRule type="expression" dxfId="117" priority="24">
      <formula>FM41&lt;&gt;""</formula>
    </cfRule>
    <cfRule type="expression" dxfId="116" priority="203">
      <formula>AND(EC41:EI41="")</formula>
    </cfRule>
  </conditionalFormatting>
  <conditionalFormatting sqref="EH41">
    <cfRule type="expression" dxfId="115" priority="23">
      <formula>FM41&lt;&gt;""</formula>
    </cfRule>
    <cfRule type="expression" dxfId="114" priority="202">
      <formula>AND(EC41:EI41="")</formula>
    </cfRule>
  </conditionalFormatting>
  <conditionalFormatting sqref="EI41">
    <cfRule type="expression" dxfId="113" priority="22">
      <formula>FM41&lt;&gt;""</formula>
    </cfRule>
    <cfRule type="expression" dxfId="112" priority="201">
      <formula>AND(EC41:EI41="")</formula>
    </cfRule>
  </conditionalFormatting>
  <conditionalFormatting sqref="EL41">
    <cfRule type="expression" dxfId="111" priority="21">
      <formula>FM41&lt;&gt;""</formula>
    </cfRule>
    <cfRule type="expression" dxfId="110" priority="199">
      <formula>AND(EK41&lt;&gt;"",EL41&lt;&gt;"")</formula>
    </cfRule>
    <cfRule type="expression" dxfId="109" priority="200">
      <formula>AND(EK41="",EL41="")</formula>
    </cfRule>
  </conditionalFormatting>
  <conditionalFormatting sqref="EM41">
    <cfRule type="expression" dxfId="108" priority="20">
      <formula>FM41&lt;&gt;""</formula>
    </cfRule>
    <cfRule type="expression" dxfId="107" priority="197">
      <formula>AND(EK41&lt;&gt;"",EM41&lt;&gt;"")</formula>
    </cfRule>
    <cfRule type="expression" dxfId="106" priority="198">
      <formula>AND(EK41="",EM41="")</formula>
    </cfRule>
  </conditionalFormatting>
  <conditionalFormatting sqref="EN41">
    <cfRule type="expression" dxfId="105" priority="19">
      <formula>FM41&lt;&gt;""</formula>
    </cfRule>
    <cfRule type="expression" dxfId="104" priority="195">
      <formula>AND(EK41&lt;&gt;"",EN41&lt;&gt;"")</formula>
    </cfRule>
    <cfRule type="expression" dxfId="103" priority="196">
      <formula>AND(EK41="",EN41="")</formula>
    </cfRule>
  </conditionalFormatting>
  <conditionalFormatting sqref="EP41">
    <cfRule type="expression" dxfId="102" priority="189">
      <formula>AND(EK41&lt;&gt;"",EP41&lt;&gt;"")</formula>
    </cfRule>
    <cfRule type="expression" dxfId="101" priority="193">
      <formula>AND(EP41&lt;&gt;"",EO41="")</formula>
    </cfRule>
    <cfRule type="expression" dxfId="100" priority="194">
      <formula>AND(EO41&lt;&gt;"",EP41="")</formula>
    </cfRule>
  </conditionalFormatting>
  <conditionalFormatting sqref="EQ41">
    <cfRule type="expression" dxfId="99" priority="188">
      <formula>AND(EK41&lt;&gt;"",EQ41&lt;&gt;"")</formula>
    </cfRule>
    <cfRule type="expression" dxfId="98" priority="191">
      <formula>AND(EQ41&lt;&gt;"",EO41="")</formula>
    </cfRule>
    <cfRule type="expression" dxfId="97" priority="192">
      <formula>AND(EO41&lt;&gt;"",EQ41="")</formula>
    </cfRule>
  </conditionalFormatting>
  <conditionalFormatting sqref="EO41">
    <cfRule type="expression" dxfId="96" priority="190">
      <formula>AND(EK41&lt;&gt;"",EO41&lt;&gt;"")</formula>
    </cfRule>
  </conditionalFormatting>
  <conditionalFormatting sqref="ES41">
    <cfRule type="expression" dxfId="95" priority="18">
      <formula>FM41&lt;&gt;""</formula>
    </cfRule>
    <cfRule type="expression" dxfId="94" priority="186">
      <formula>AND(ER41&lt;&gt;"",ES41&lt;&gt;"")</formula>
    </cfRule>
    <cfRule type="expression" dxfId="93" priority="187">
      <formula>AND(ER41="",ES41="")</formula>
    </cfRule>
  </conditionalFormatting>
  <conditionalFormatting sqref="ET41">
    <cfRule type="expression" dxfId="92" priority="17">
      <formula>FM41&lt;&gt;""</formula>
    </cfRule>
    <cfRule type="expression" dxfId="91" priority="184">
      <formula>AND(ER41&lt;&gt;"",ET41&lt;&gt;"")</formula>
    </cfRule>
    <cfRule type="expression" dxfId="90" priority="185">
      <formula>AND(ER41="",ET41="")</formula>
    </cfRule>
  </conditionalFormatting>
  <conditionalFormatting sqref="EU41">
    <cfRule type="expression" dxfId="89" priority="16">
      <formula>FM41&lt;&gt;""</formula>
    </cfRule>
    <cfRule type="expression" dxfId="88" priority="182">
      <formula>AND(ER41&lt;&gt;"",EU41&lt;&gt;"")</formula>
    </cfRule>
    <cfRule type="expression" dxfId="87" priority="183">
      <formula>AND(ER41="",EU41="")</formula>
    </cfRule>
  </conditionalFormatting>
  <conditionalFormatting sqref="EW41">
    <cfRule type="expression" dxfId="86" priority="176">
      <formula>AND(ER41&lt;&gt;"",EW41&lt;&gt;"")</formula>
    </cfRule>
    <cfRule type="expression" dxfId="85" priority="180">
      <formula>AND(EW41&lt;&gt;"",EV41="")</formula>
    </cfRule>
    <cfRule type="expression" dxfId="84" priority="181">
      <formula>AND(EV41&lt;&gt;"",EW41="")</formula>
    </cfRule>
  </conditionalFormatting>
  <conditionalFormatting sqref="EX41">
    <cfRule type="expression" dxfId="83" priority="175">
      <formula>AND(ER41&lt;&gt;"",EX41&lt;&gt;"")</formula>
    </cfRule>
    <cfRule type="expression" dxfId="82" priority="178">
      <formula>AND(EX41&lt;&gt;"",EV41="")</formula>
    </cfRule>
    <cfRule type="expression" dxfId="81" priority="179">
      <formula>AND(EV41&lt;&gt;"",EX41="")</formula>
    </cfRule>
  </conditionalFormatting>
  <conditionalFormatting sqref="EV41">
    <cfRule type="expression" dxfId="80" priority="177">
      <formula>AND(ER41&lt;&gt;"",EV41&lt;&gt;"")</formula>
    </cfRule>
  </conditionalFormatting>
  <conditionalFormatting sqref="ER41">
    <cfRule type="expression" dxfId="79" priority="174">
      <formula>AND(ER41&lt;&gt;"",OR(ES41:EX41&lt;&gt;""))</formula>
    </cfRule>
  </conditionalFormatting>
  <conditionalFormatting sqref="EK41">
    <cfRule type="expression" dxfId="78" priority="173">
      <formula>AND(EK41&lt;&gt;"",OR(EL41:EQ41&lt;&gt;""))</formula>
    </cfRule>
  </conditionalFormatting>
  <conditionalFormatting sqref="EY41">
    <cfRule type="expression" dxfId="77" priority="15">
      <formula>FM41&lt;&gt;""</formula>
    </cfRule>
    <cfRule type="expression" dxfId="76" priority="172">
      <formula>AND(EY41:FD41="")</formula>
    </cfRule>
  </conditionalFormatting>
  <conditionalFormatting sqref="EZ41">
    <cfRule type="expression" dxfId="75" priority="14">
      <formula>FM41&lt;&gt;""</formula>
    </cfRule>
    <cfRule type="expression" dxfId="74" priority="171">
      <formula>AND(EY41:FD41="")</formula>
    </cfRule>
  </conditionalFormatting>
  <conditionalFormatting sqref="FA41">
    <cfRule type="expression" dxfId="73" priority="13">
      <formula>FM41&lt;&gt;""</formula>
    </cfRule>
    <cfRule type="expression" dxfId="72" priority="170">
      <formula>AND(EY41:FD41="")</formula>
    </cfRule>
  </conditionalFormatting>
  <conditionalFormatting sqref="FB41">
    <cfRule type="expression" dxfId="71" priority="12">
      <formula>FM41&lt;&gt;""</formula>
    </cfRule>
    <cfRule type="expression" dxfId="70" priority="169">
      <formula>AND(EY41:FD41="")</formula>
    </cfRule>
  </conditionalFormatting>
  <conditionalFormatting sqref="FD41">
    <cfRule type="expression" dxfId="69" priority="10">
      <formula>FM41&lt;&gt;""</formula>
    </cfRule>
    <cfRule type="expression" dxfId="68" priority="168">
      <formula>AND(EY41:FD41="")</formula>
    </cfRule>
  </conditionalFormatting>
  <conditionalFormatting sqref="FC41">
    <cfRule type="expression" dxfId="67" priority="11">
      <formula>FM41&lt;&gt;""</formula>
    </cfRule>
    <cfRule type="expression" dxfId="66" priority="167">
      <formula>AND(EY41:FD41="")</formula>
    </cfRule>
  </conditionalFormatting>
  <conditionalFormatting sqref="FE41">
    <cfRule type="expression" dxfId="65" priority="9">
      <formula>FM41&lt;&gt;""</formula>
    </cfRule>
    <cfRule type="expression" dxfId="64" priority="166">
      <formula>FE41=""</formula>
    </cfRule>
  </conditionalFormatting>
  <conditionalFormatting sqref="FF41">
    <cfRule type="expression" dxfId="63" priority="164">
      <formula>AND(FE41&lt;&gt;"2人以上の体制",FF41&lt;&gt;"")</formula>
    </cfRule>
    <cfRule type="expression" dxfId="62" priority="165">
      <formula>AND(FE41="2人以上の体制",FF41="")</formula>
    </cfRule>
  </conditionalFormatting>
  <conditionalFormatting sqref="FG41">
    <cfRule type="expression" dxfId="61" priority="8">
      <formula>FM41&lt;&gt;""</formula>
    </cfRule>
    <cfRule type="expression" dxfId="60" priority="163">
      <formula>FG41=""</formula>
    </cfRule>
  </conditionalFormatting>
  <conditionalFormatting sqref="FH41">
    <cfRule type="expression" dxfId="59" priority="7">
      <formula>FM41&lt;&gt;""</formula>
    </cfRule>
    <cfRule type="expression" dxfId="58" priority="162">
      <formula>FH41=""</formula>
    </cfRule>
  </conditionalFormatting>
  <conditionalFormatting sqref="BO41">
    <cfRule type="expression" dxfId="57" priority="81">
      <formula>FM41&lt;&gt;""</formula>
    </cfRule>
    <cfRule type="expression" dxfId="56" priority="160">
      <formula>BO41=""</formula>
    </cfRule>
  </conditionalFormatting>
  <conditionalFormatting sqref="BP41">
    <cfRule type="expression" dxfId="55" priority="80">
      <formula>FM41&lt;&gt;""</formula>
    </cfRule>
    <cfRule type="expression" dxfId="54" priority="159">
      <formula>BP41=""</formula>
    </cfRule>
  </conditionalFormatting>
  <conditionalFormatting sqref="BQ41">
    <cfRule type="expression" dxfId="53" priority="79">
      <formula>FM41&lt;&gt;""</formula>
    </cfRule>
    <cfRule type="expression" dxfId="52" priority="158">
      <formula>BQ41=""</formula>
    </cfRule>
  </conditionalFormatting>
  <conditionalFormatting sqref="BR41">
    <cfRule type="expression" dxfId="51" priority="78">
      <formula>FM41&lt;&gt;""</formula>
    </cfRule>
    <cfRule type="expression" dxfId="50" priority="147">
      <formula>AND(BR41:BS41="")</formula>
    </cfRule>
  </conditionalFormatting>
  <conditionalFormatting sqref="BS41">
    <cfRule type="expression" dxfId="49" priority="77">
      <formula>FM41&lt;&gt;""</formula>
    </cfRule>
    <cfRule type="expression" dxfId="48" priority="157">
      <formula>AND(BR41:BS41="")</formula>
    </cfRule>
  </conditionalFormatting>
  <conditionalFormatting sqref="BU41">
    <cfRule type="expression" dxfId="47" priority="152">
      <formula>AND(BT41="",BU41&lt;&gt;"")</formula>
    </cfRule>
    <cfRule type="expression" dxfId="46" priority="156">
      <formula>AND(BT41&lt;&gt;"",BU41="")</formula>
    </cfRule>
  </conditionalFormatting>
  <conditionalFormatting sqref="BV41">
    <cfRule type="expression" dxfId="45" priority="151">
      <formula>AND(BT41="",BV41&lt;&gt;"")</formula>
    </cfRule>
    <cfRule type="expression" dxfId="44" priority="155">
      <formula>AND(BT41&lt;&gt;"",BV41="")</formula>
    </cfRule>
  </conditionalFormatting>
  <conditionalFormatting sqref="BW41">
    <cfRule type="expression" dxfId="43" priority="150">
      <formula>AND(BT41="",BW41&lt;&gt;"")</formula>
    </cfRule>
    <cfRule type="expression" dxfId="42" priority="154">
      <formula>AND(BT41&lt;&gt;"",AND(BW41:BX41=""))</formula>
    </cfRule>
  </conditionalFormatting>
  <conditionalFormatting sqref="BX41">
    <cfRule type="expression" dxfId="41" priority="149">
      <formula>AND(BT41="",BX41&lt;&gt;"")</formula>
    </cfRule>
    <cfRule type="expression" dxfId="40" priority="153">
      <formula>AND(BT41&lt;&gt;"",AND(BW41:BX41=""))</formula>
    </cfRule>
  </conditionalFormatting>
  <conditionalFormatting sqref="BT41">
    <cfRule type="expression" dxfId="39" priority="148">
      <formula>AND(BT41="",OR(BU41:BX41&lt;&gt;""))</formula>
    </cfRule>
  </conditionalFormatting>
  <conditionalFormatting sqref="BY41">
    <cfRule type="expression" dxfId="38" priority="76">
      <formula>FM41&lt;&gt;""</formula>
    </cfRule>
    <cfRule type="expression" dxfId="37" priority="146">
      <formula>BY41=""</formula>
    </cfRule>
  </conditionalFormatting>
  <conditionalFormatting sqref="BZ41">
    <cfRule type="expression" dxfId="36" priority="75">
      <formula>FM41&lt;&gt;""</formula>
    </cfRule>
    <cfRule type="expression" dxfId="35" priority="145">
      <formula>BZ41=""</formula>
    </cfRule>
  </conditionalFormatting>
  <conditionalFormatting sqref="CC41">
    <cfRule type="expression" dxfId="34" priority="74">
      <formula>FM41&lt;&gt;""</formula>
    </cfRule>
    <cfRule type="expression" dxfId="33" priority="144">
      <formula>CC41=""</formula>
    </cfRule>
  </conditionalFormatting>
  <conditionalFormatting sqref="CD41">
    <cfRule type="expression" dxfId="32" priority="73">
      <formula>FM41&lt;&gt;""</formula>
    </cfRule>
    <cfRule type="expression" dxfId="31" priority="143">
      <formula>CD41=""</formula>
    </cfRule>
  </conditionalFormatting>
  <conditionalFormatting sqref="CE41">
    <cfRule type="expression" dxfId="30" priority="72">
      <formula>FM41&lt;&gt;""</formula>
    </cfRule>
    <cfRule type="expression" dxfId="29" priority="142">
      <formula>CE41=""</formula>
    </cfRule>
  </conditionalFormatting>
  <conditionalFormatting sqref="FK41">
    <cfRule type="expression" dxfId="28" priority="141">
      <formula>FK41=""</formula>
    </cfRule>
  </conditionalFormatting>
  <conditionalFormatting sqref="H41">
    <cfRule type="expression" dxfId="27" priority="122">
      <formula>FM41&lt;&gt;""</formula>
    </cfRule>
    <cfRule type="expression" dxfId="26" priority="138">
      <formula>H41=""</formula>
    </cfRule>
  </conditionalFormatting>
  <conditionalFormatting sqref="B41">
    <cfRule type="expression" dxfId="25" priority="6">
      <formula>FM41&lt;&gt;""</formula>
    </cfRule>
    <cfRule type="expression" dxfId="24" priority="137">
      <formula>B41=""</formula>
    </cfRule>
  </conditionalFormatting>
  <conditionalFormatting sqref="CF41">
    <cfRule type="expression" dxfId="23" priority="71">
      <formula>FM41&lt;&gt;""</formula>
    </cfRule>
    <cfRule type="expression" dxfId="22" priority="136">
      <formula>CF41=""</formula>
    </cfRule>
  </conditionalFormatting>
  <conditionalFormatting sqref="EJ41">
    <cfRule type="expression" dxfId="21" priority="135">
      <formula>AND(OR(EC41:EH41&lt;&gt;""),EJ41="")</formula>
    </cfRule>
  </conditionalFormatting>
  <conditionalFormatting sqref="BE41">
    <cfRule type="expression" dxfId="20" priority="82">
      <formula>FM41&lt;&gt;""</formula>
    </cfRule>
    <cfRule type="expression" dxfId="19" priority="134">
      <formula>BE41=""</formula>
    </cfRule>
  </conditionalFormatting>
  <conditionalFormatting sqref="BF41">
    <cfRule type="expression" dxfId="18" priority="133">
      <formula>AND(BE41="同居",AND(BF41="",BG41=""))</formula>
    </cfRule>
  </conditionalFormatting>
  <conditionalFormatting sqref="CB41">
    <cfRule type="expression" dxfId="17" priority="132">
      <formula>AND(CA41&lt;&gt;"",CB41="")</formula>
    </cfRule>
  </conditionalFormatting>
  <conditionalFormatting sqref="CA41">
    <cfRule type="expression" dxfId="16" priority="131">
      <formula>AND(CA41="",CB41&lt;&gt;"")</formula>
    </cfRule>
  </conditionalFormatting>
  <conditionalFormatting sqref="DU41">
    <cfRule type="expression" dxfId="15" priority="32">
      <formula>FM41&lt;&gt;""</formula>
    </cfRule>
    <cfRule type="expression" dxfId="14" priority="128">
      <formula>AND(DU41&lt;&gt;"",DT41="")</formula>
    </cfRule>
    <cfRule type="expression" dxfId="13" priority="129">
      <formula>AND(DT41&lt;&gt;"自立",DU41="")</formula>
    </cfRule>
    <cfRule type="expression" dxfId="12" priority="130">
      <formula>AND(DT41="自立",DU41&lt;&gt;"")</formula>
    </cfRule>
  </conditionalFormatting>
  <conditionalFormatting sqref="DW41">
    <cfRule type="expression" dxfId="11" priority="30">
      <formula>FM41&lt;&gt;""</formula>
    </cfRule>
    <cfRule type="expression" dxfId="10" priority="125">
      <formula>AND(DW41&lt;&gt;"",DV41="")</formula>
    </cfRule>
    <cfRule type="expression" dxfId="9" priority="126">
      <formula>AND(DV41="自立",DW41&lt;&gt;"")</formula>
    </cfRule>
    <cfRule type="expression" dxfId="8" priority="127">
      <formula>AND(DV41&lt;&gt;"自立",DW41="")</formula>
    </cfRule>
  </conditionalFormatting>
  <conditionalFormatting sqref="I41:J41">
    <cfRule type="expression" dxfId="7" priority="124">
      <formula>I41=""</formula>
    </cfRule>
  </conditionalFormatting>
  <conditionalFormatting sqref="P41">
    <cfRule type="expression" dxfId="6" priority="118">
      <formula>FM41&lt;&gt;""</formula>
    </cfRule>
    <cfRule type="expression" dxfId="5" priority="123">
      <formula>P41=""</formula>
    </cfRule>
  </conditionalFormatting>
  <conditionalFormatting sqref="FN41">
    <cfRule type="expression" dxfId="4" priority="1">
      <formula>AND(FN41="",AND(Q41:FJ41=""))</formula>
    </cfRule>
    <cfRule type="expression" dxfId="3" priority="2">
      <formula>AND(FN41&lt;&gt;"",OR(Q41:FJ41&lt;&gt;""))</formula>
    </cfRule>
  </conditionalFormatting>
  <conditionalFormatting sqref="FM41">
    <cfRule type="expression" dxfId="2" priority="3">
      <formula>AND(FM41="",AND(Q41:FJ41=""))</formula>
    </cfRule>
    <cfRule type="expression" dxfId="1" priority="5">
      <formula>AND(FM41&lt;&gt;"",OR(Q41:FJ41&lt;&gt;""))</formula>
    </cfRule>
  </conditionalFormatting>
  <conditionalFormatting sqref="FL41">
    <cfRule type="expression" dxfId="0" priority="4">
      <formula>FL41=""</formula>
    </cfRule>
  </conditionalFormatting>
  <dataValidations count="91">
    <dataValidation imeMode="hiragana" allowBlank="1" showInputMessage="1" showErrorMessage="1" sqref="AA4:AC4 B4 S4:U4 W4:Y4 G4:J4 F4 D5:D41 J5:J41"/>
    <dataValidation imeMode="off" allowBlank="1" showInputMessage="1" showErrorMessage="1" sqref="V4 C4:D4 M4:R4 H7:I41 B5:B41 E5:E41 H5:I6"/>
    <dataValidation type="list" allowBlank="1" showInputMessage="1" showErrorMessage="1" sqref="DV5:DV41">
      <formula1>"自立,服薬確認,配薬,DOTS"</formula1>
    </dataValidation>
    <dataValidation type="list" allowBlank="1" showInputMessage="1" showErrorMessage="1" sqref="DL5:DL41">
      <formula1>"なし,糖尿病食,減塩食,軟食,アレルギー食"</formula1>
    </dataValidation>
    <dataValidation type="list" allowBlank="1" showInputMessage="1" showErrorMessage="1" sqref="EK5:EK41 AP5:AP41 CW5:CW41 ER5:ER41">
      <formula1>"なし"</formula1>
    </dataValidation>
    <dataValidation type="list" allowBlank="1" showInputMessage="1" showErrorMessage="1" sqref="Q5:Q41">
      <formula1>"なし"</formula1>
    </dataValidation>
    <dataValidation type="list" allowBlank="1" showInputMessage="1" showErrorMessage="1" sqref="FE5:FE41">
      <formula1>"1人体制,2人体制,2人以上の体制"</formula1>
    </dataValidation>
    <dataValidation type="list" allowBlank="1" showInputMessage="1" showErrorMessage="1" sqref="DR5:DR41 DP5:DP41 DN5:DN41 DJ5:DJ41 DT5:DT41">
      <formula1>"自立,一部介助,全介助"</formula1>
    </dataValidation>
    <dataValidation type="list" allowBlank="1" showInputMessage="1" showErrorMessage="1" sqref="DH5:DH41">
      <formula1>$DH$4</formula1>
    </dataValidation>
    <dataValidation type="list" allowBlank="1" showInputMessage="1" showErrorMessage="1" sqref="DG5:DG41">
      <formula1>"可,不可"</formula1>
    </dataValidation>
    <dataValidation type="list" allowBlank="1" showInputMessage="1" showErrorMessage="1" sqref="DF5:DF41">
      <formula1>$DF$4</formula1>
    </dataValidation>
    <dataValidation type="list" allowBlank="1" showInputMessage="1" showErrorMessage="1" sqref="DE5:DE41">
      <formula1>$DE$4</formula1>
    </dataValidation>
    <dataValidation type="list" allowBlank="1" showInputMessage="1" showErrorMessage="1" sqref="DD5:DD41">
      <formula1>$DD$4</formula1>
    </dataValidation>
    <dataValidation type="list" allowBlank="1" showInputMessage="1" showErrorMessage="1" sqref="DC5:DC41">
      <formula1>$DC$4</formula1>
    </dataValidation>
    <dataValidation type="list" allowBlank="1" showInputMessage="1" showErrorMessage="1" sqref="DA5:DA41">
      <formula1>$DA$4</formula1>
    </dataValidation>
    <dataValidation type="list" allowBlank="1" showInputMessage="1" showErrorMessage="1" sqref="CZ5:CZ41">
      <formula1>$CZ$4</formula1>
    </dataValidation>
    <dataValidation type="list" allowBlank="1" showInputMessage="1" showErrorMessage="1" sqref="CX5:CX41">
      <formula1>$CX$4</formula1>
    </dataValidation>
    <dataValidation type="list" allowBlank="1" showInputMessage="1" showErrorMessage="1" sqref="CV5:CV41">
      <formula1>"加入,未加入"</formula1>
    </dataValidation>
    <dataValidation type="list" allowBlank="1" showInputMessage="1" showErrorMessage="1" sqref="CO5:CO41">
      <formula1>"急,緩"</formula1>
    </dataValidation>
    <dataValidation type="list" allowBlank="1" showInputMessage="1" showErrorMessage="1" sqref="CL5:CL41">
      <formula1>"出来る,出来ない"</formula1>
    </dataValidation>
    <dataValidation type="list" allowBlank="1" showInputMessage="1" showErrorMessage="1" sqref="CH5:CH41">
      <formula1>"木造,鉄筋"</formula1>
    </dataValidation>
    <dataValidation type="list" allowBlank="1" showInputMessage="1" showErrorMessage="1" sqref="CG5:CG41">
      <formula1>"一軒家,アパート,マンション"</formula1>
    </dataValidation>
    <dataValidation type="list" allowBlank="1" showInputMessage="1" showErrorMessage="1" sqref="BM5:BM41">
      <formula1>$BM$4</formula1>
    </dataValidation>
    <dataValidation type="list" allowBlank="1" showInputMessage="1" showErrorMessage="1" sqref="BL5:BL41">
      <formula1>$BL$4</formula1>
    </dataValidation>
    <dataValidation type="list" allowBlank="1" showInputMessage="1" showErrorMessage="1" sqref="BK5:BK41">
      <formula1>$BK$4</formula1>
    </dataValidation>
    <dataValidation type="list" allowBlank="1" showInputMessage="1" showErrorMessage="1" sqref="BJ5:BJ41">
      <formula1>$BJ$4</formula1>
    </dataValidation>
    <dataValidation type="list" allowBlank="1" showInputMessage="1" showErrorMessage="1" sqref="BI5:BI41">
      <formula1>$BI$4</formula1>
    </dataValidation>
    <dataValidation type="list" allowBlank="1" showInputMessage="1" showErrorMessage="1" sqref="BF5:BF41">
      <formula1>$BF$4</formula1>
    </dataValidation>
    <dataValidation type="list" allowBlank="1" showInputMessage="1" showErrorMessage="1" sqref="BE5:BE41">
      <formula1>"独居,同居"</formula1>
    </dataValidation>
    <dataValidation type="list" allowBlank="1" showInputMessage="1" showErrorMessage="1" sqref="BB5:BB41">
      <formula1>$BB$4</formula1>
    </dataValidation>
    <dataValidation type="list" allowBlank="1" showInputMessage="1" showErrorMessage="1" sqref="BA5:BA41">
      <formula1>$BA$4</formula1>
    </dataValidation>
    <dataValidation type="list" allowBlank="1" showInputMessage="1" showErrorMessage="1" sqref="AZ5:AZ41">
      <formula1>$AZ$4</formula1>
    </dataValidation>
    <dataValidation type="list" allowBlank="1" showInputMessage="1" showErrorMessage="1" sqref="AY5:AY41">
      <formula1>$AY$4</formula1>
    </dataValidation>
    <dataValidation type="list" allowBlank="1" showInputMessage="1" showErrorMessage="1" sqref="AX5:AX41">
      <formula1>$AX$4</formula1>
    </dataValidation>
    <dataValidation type="list" allowBlank="1" showInputMessage="1" showErrorMessage="1" sqref="AW5:AW41">
      <formula1>$AW$4</formula1>
    </dataValidation>
    <dataValidation type="list" allowBlank="1" showInputMessage="1" showErrorMessage="1" sqref="AV5:AV41">
      <formula1>$AV$4</formula1>
    </dataValidation>
    <dataValidation type="list" allowBlank="1" showInputMessage="1" showErrorMessage="1" sqref="AU5:AU41">
      <formula1>$AU$4</formula1>
    </dataValidation>
    <dataValidation type="list" allowBlank="1" showInputMessage="1" showErrorMessage="1" sqref="AT5:AT41">
      <formula1>$AT$4</formula1>
    </dataValidation>
    <dataValidation type="list" allowBlank="1" showInputMessage="1" showErrorMessage="1" sqref="AS5:AS41">
      <formula1>$AS$4</formula1>
    </dataValidation>
    <dataValidation type="list" allowBlank="1" showInputMessage="1" showErrorMessage="1" sqref="BC5:BC41">
      <formula1>$BC$4</formula1>
    </dataValidation>
    <dataValidation type="list" allowBlank="1" showInputMessage="1" showErrorMessage="1" sqref="AR5:AR41">
      <formula1>$AR$4</formula1>
    </dataValidation>
    <dataValidation type="list" allowBlank="1" showInputMessage="1" showErrorMessage="1" sqref="AQ5:AQ41">
      <formula1>$AQ$4</formula1>
    </dataValidation>
    <dataValidation type="list" allowBlank="1" showInputMessage="1" showErrorMessage="1" sqref="AC5:AC41">
      <formula1>$AC$4</formula1>
    </dataValidation>
    <dataValidation type="list" allowBlank="1" showInputMessage="1" showErrorMessage="1" sqref="AB5:AB41">
      <formula1>$AB$4</formula1>
    </dataValidation>
    <dataValidation type="list" allowBlank="1" showInputMessage="1" showErrorMessage="1" sqref="AA5:AA41">
      <formula1>$AA$4</formula1>
    </dataValidation>
    <dataValidation type="list" allowBlank="1" showInputMessage="1" showErrorMessage="1" sqref="Z5:Z41">
      <formula1>$Z$4</formula1>
    </dataValidation>
    <dataValidation type="list" allowBlank="1" showInputMessage="1" showErrorMessage="1" sqref="Y5:Y41">
      <formula1>$Y$4</formula1>
    </dataValidation>
    <dataValidation type="list" allowBlank="1" showInputMessage="1" showErrorMessage="1" sqref="X5:X41">
      <formula1>$X$4</formula1>
    </dataValidation>
    <dataValidation type="list" allowBlank="1" showInputMessage="1" showErrorMessage="1" sqref="W5:W41">
      <formula1>$W$4</formula1>
    </dataValidation>
    <dataValidation type="list" allowBlank="1" showInputMessage="1" showErrorMessage="1" sqref="V5:V41">
      <formula1>$V$4</formula1>
    </dataValidation>
    <dataValidation type="list" allowBlank="1" showInputMessage="1" showErrorMessage="1" sqref="U5:U41">
      <formula1>$U$4</formula1>
    </dataValidation>
    <dataValidation type="list" allowBlank="1" showInputMessage="1" showErrorMessage="1" sqref="T5:T41">
      <formula1>$T$4</formula1>
    </dataValidation>
    <dataValidation type="list" allowBlank="1" showInputMessage="1" showErrorMessage="1" sqref="S5:S41">
      <formula1>$S$4</formula1>
    </dataValidation>
    <dataValidation type="list" allowBlank="1" showInputMessage="1" showErrorMessage="1" sqref="R5:R41">
      <formula1>$R$4</formula1>
    </dataValidation>
    <dataValidation type="list" imeMode="hiragana" allowBlank="1" showInputMessage="1" showErrorMessage="1" sqref="G5:G41">
      <formula1>"男,女"</formula1>
    </dataValidation>
    <dataValidation type="list" allowBlank="1" showInputMessage="1" showErrorMessage="1" sqref="AE5:AE41 AJ5:AK41">
      <formula1>"有,無"</formula1>
    </dataValidation>
    <dataValidation type="list" allowBlank="1" showInputMessage="1" showErrorMessage="1" sqref="AN5:AN41 CK5:CK41">
      <formula1>"あり,なし"</formula1>
    </dataValidation>
    <dataValidation type="list" allowBlank="1" showInputMessage="1" showErrorMessage="1" sqref="AF5:AF41">
      <formula1>"腰"</formula1>
    </dataValidation>
    <dataValidation type="list" allowBlank="1" showInputMessage="1" showErrorMessage="1" sqref="AG5:AG41">
      <formula1>"膝"</formula1>
    </dataValidation>
    <dataValidation type="list" allowBlank="1" showInputMessage="1" showErrorMessage="1" sqref="AH5:AH41">
      <formula1>"肩"</formula1>
    </dataValidation>
    <dataValidation type="list" allowBlank="1" showInputMessage="1" showErrorMessage="1" sqref="CP5:CP41">
      <formula1>"該当なし"</formula1>
    </dataValidation>
    <dataValidation type="list" allowBlank="1" showInputMessage="1" showErrorMessage="1" sqref="CQ5:CQ41">
      <formula1>"土砂崩れ"</formula1>
    </dataValidation>
    <dataValidation type="list" allowBlank="1" showInputMessage="1" showErrorMessage="1" sqref="CR5:CR41">
      <formula1>"浸水"</formula1>
    </dataValidation>
    <dataValidation type="list" allowBlank="1" showInputMessage="1" showErrorMessage="1" sqref="CS5:CS41">
      <formula1>"津波"</formula1>
    </dataValidation>
    <dataValidation type="list" allowBlank="1" showInputMessage="1" showErrorMessage="1" sqref="ED5:ED41">
      <formula1>"子どもや親戚宅"</formula1>
    </dataValidation>
    <dataValidation type="list" allowBlank="1" showInputMessage="1" showErrorMessage="1" sqref="EE5:EE41">
      <formula1>"避難所"</formula1>
    </dataValidation>
    <dataValidation type="list" allowBlank="1" showInputMessage="1" showErrorMessage="1" sqref="EF5:EF41">
      <formula1>"避難入院"</formula1>
    </dataValidation>
    <dataValidation type="list" allowBlank="1" showInputMessage="1" showErrorMessage="1" sqref="EG5:EG41">
      <formula1>"ホテル"</formula1>
    </dataValidation>
    <dataValidation type="list" allowBlank="1" showInputMessage="1" showErrorMessage="1" sqref="EH5:EH41">
      <formula1>"ショートステイ事業所"</formula1>
    </dataValidation>
    <dataValidation type="list" allowBlank="1" showInputMessage="1" showErrorMessage="1" sqref="EY5:EY41">
      <formula1>"家族親族の自家用車"</formula1>
    </dataValidation>
    <dataValidation type="list" allowBlank="1" showInputMessage="1" showErrorMessage="1" sqref="EZ5:EZ41">
      <formula1>"タクシー"</formula1>
    </dataValidation>
    <dataValidation type="list" allowBlank="1" showInputMessage="1" showErrorMessage="1" sqref="FA5:FA41">
      <formula1>"福祉タクシ－"</formula1>
    </dataValidation>
    <dataValidation type="list" allowBlank="1" showInputMessage="1" showErrorMessage="1" sqref="FB5:FB41">
      <formula1>"サービス事業所の送迎"</formula1>
    </dataValidation>
    <dataValidation type="list" allowBlank="1" showInputMessage="1" showErrorMessage="1" sqref="FC5:FC41">
      <formula1>"徒歩"</formula1>
    </dataValidation>
    <dataValidation type="list" allowBlank="1" showInputMessage="1" showErrorMessage="1" sqref="EC5:EC41">
      <formula1>"自宅"</formula1>
    </dataValidation>
    <dataValidation type="list" allowBlank="1" showInputMessage="1" showErrorMessage="1" sqref="EA5:EA41">
      <formula1>"事前の予測段階,注意報の発令,高齢者等避難の発令,その他"</formula1>
    </dataValidation>
    <dataValidation type="list" allowBlank="1" showInputMessage="1" showErrorMessage="1" sqref="FH5:FH41">
      <formula1>"同意します,同意しません"</formula1>
    </dataValidation>
    <dataValidation type="textLength" allowBlank="1" showInputMessage="1" showErrorMessage="1" errorTitle="文字数制限" error="文字数は40文字まで" sqref="DS5:DS41 DU5:DU41 DW5:DW41 EB5:EB41 FD5:FD41 FF5:FF41 DO5:DO41 DQ5:DQ41 AO5:AO41 DK5:DK41 DM5:DM41">
      <formula1>0</formula1>
      <formula2>40</formula2>
    </dataValidation>
    <dataValidation type="textLength" allowBlank="1" showInputMessage="1" showErrorMessage="1" errorTitle="文字数制限" error="文字数は105文字まで" sqref="AD5:AD41">
      <formula1>0</formula1>
      <formula2>105</formula2>
    </dataValidation>
    <dataValidation type="textLength" allowBlank="1" showInputMessage="1" showErrorMessage="1" errorTitle="文字数制限" error="文字数は15文字まで" sqref="EV5:EV41 AI5:AI41 EL5:EL41 EO5:EO41 ES5:ES41">
      <formula1>0</formula1>
      <formula2>15</formula2>
    </dataValidation>
    <dataValidation type="textLength" allowBlank="1" showErrorMessage="1" errorTitle="文字数制限" error="文字数は90文字まで" sqref="BD5:BD41">
      <formula1>0</formula1>
      <formula2>90</formula2>
    </dataValidation>
    <dataValidation type="textLength" allowBlank="1" showInputMessage="1" showErrorMessage="1" errorTitle="文字数制限" error="文字数は20文字まで" sqref="BN5:BP41 BT5:BU41">
      <formula1>0</formula1>
      <formula2>20</formula2>
    </dataValidation>
    <dataValidation type="textLength" allowBlank="1" showInputMessage="1" showErrorMessage="1" errorTitle="文字数制限" error="文字数は50文字まで" sqref="BV5:BV41 DX5:DX41 BQ5:BQ41">
      <formula1>0</formula1>
      <formula2>50</formula2>
    </dataValidation>
    <dataValidation type="textLength" allowBlank="1" showInputMessage="1" showErrorMessage="1" errorTitle="文字数制限" error="文字数は25文字まで" sqref="CC5:CC41 CA5:CA41 CE5:CE41 BY5:BY41">
      <formula1>0</formula1>
      <formula2>25</formula2>
    </dataValidation>
    <dataValidation type="textLength" allowBlank="1" showInputMessage="1" showErrorMessage="1" errorTitle="文字数制限" error="文字数は30文字まで" sqref="CT5:CU41 EI5:EI41">
      <formula1>0</formula1>
      <formula2>30</formula2>
    </dataValidation>
    <dataValidation type="textLength" allowBlank="1" showInputMessage="1" showErrorMessage="1" errorTitle="文字数制限" error="文字数は95文字まで" sqref="DI5:DI41">
      <formula1>0</formula1>
      <formula2>95</formula2>
    </dataValidation>
    <dataValidation type="textLength" allowBlank="1" showInputMessage="1" showErrorMessage="1" errorTitle="文字数制限" error="文字数は80文字まで" sqref="DY5:DZ41 FG5:FG41">
      <formula1>0</formula1>
      <formula2>80</formula2>
    </dataValidation>
    <dataValidation type="textLength" allowBlank="1" showInputMessage="1" showErrorMessage="1" errorTitle="文字数制限" error="文字数は70文字まで" sqref="EJ5:EJ41">
      <formula1>0</formula1>
      <formula2>70</formula2>
    </dataValidation>
    <dataValidation type="textLength" allowBlank="1" showInputMessage="1" showErrorMessage="1" errorTitle="文字数制限" error="文字数は10文字まで" sqref="EM5:EM41 EP5:EP41 ET5:ET41 EW5:EW41">
      <formula1>0</formula1>
      <formula2>10</formula2>
    </dataValidation>
    <dataValidation type="list" allowBlank="1" showInputMessage="1" showErrorMessage="1" sqref="FM5:FM41">
      <formula1>"対象外"</formula1>
    </dataValidation>
    <dataValidation imeMode="halfKatakana" allowBlank="1" showInputMessage="1" showErrorMessage="1" sqref="C5:C41"/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CP101"/>
  <sheetViews>
    <sheetView view="pageBreakPreview" zoomScale="90" zoomScaleNormal="90" zoomScaleSheetLayoutView="90" zoomScalePageLayoutView="110" workbookViewId="0">
      <selection activeCell="I21" sqref="I21:AV24"/>
    </sheetView>
  </sheetViews>
  <sheetFormatPr defaultColWidth="1.8984375" defaultRowHeight="13.2"/>
  <cols>
    <col min="1" max="9" width="1.8984375" style="2"/>
    <col min="10" max="10" width="2.5" style="2" bestFit="1" customWidth="1"/>
    <col min="11" max="48" width="1.8984375" style="2"/>
    <col min="49" max="49" width="2" style="2" customWidth="1"/>
    <col min="50" max="50" width="6.19921875" style="2" customWidth="1"/>
    <col min="51" max="51" width="62.69921875" style="2" bestFit="1" customWidth="1"/>
    <col min="52" max="52" width="1.8984375" style="2" customWidth="1"/>
    <col min="53" max="75" width="2" style="2" customWidth="1"/>
    <col min="76" max="76" width="1.8984375" style="2"/>
    <col min="77" max="77" width="2.3984375" style="2" customWidth="1"/>
    <col min="78" max="79" width="1.8984375" style="2"/>
    <col min="80" max="80" width="2.59765625" style="2" customWidth="1"/>
    <col min="81" max="16384" width="1.8984375" style="2"/>
  </cols>
  <sheetData>
    <row r="1" spans="2:94" ht="15" thickBot="1">
      <c r="AX1" s="37" t="s">
        <v>401</v>
      </c>
      <c r="AY1" s="99" t="s">
        <v>291</v>
      </c>
    </row>
    <row r="2" spans="2:9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W2" s="3"/>
      <c r="AX2" s="3"/>
      <c r="AY2" s="99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</row>
    <row r="3" spans="2:94" ht="15.75" customHeight="1">
      <c r="AL3" s="30"/>
      <c r="AM3" s="36"/>
      <c r="AN3" s="36" t="s">
        <v>289</v>
      </c>
      <c r="AO3" s="111">
        <f>VLOOKUP($AX$1,調査票入力!$A:$FJ,2,FALSE)</f>
        <v>44885</v>
      </c>
      <c r="AP3" s="111"/>
      <c r="AQ3" s="111"/>
      <c r="AR3" s="111"/>
      <c r="AS3" s="111"/>
      <c r="AT3" s="110" t="s">
        <v>285</v>
      </c>
      <c r="AU3" s="110"/>
      <c r="AV3" s="110"/>
      <c r="AW3" s="3"/>
      <c r="AX3" s="3"/>
      <c r="AY3" s="99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</row>
    <row r="4" spans="2:94" ht="17.25" customHeight="1"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</row>
    <row r="5" spans="2:94" ht="18.75" customHeight="1">
      <c r="C5" s="180" t="s">
        <v>207</v>
      </c>
      <c r="D5" s="180"/>
      <c r="E5" s="180"/>
      <c r="F5" s="180"/>
      <c r="G5" s="180"/>
      <c r="H5" s="4"/>
      <c r="I5" s="187" t="str">
        <f>VLOOKUP($AX$1,調査票入力!$A:$FJ,3,FALSE)</f>
        <v>ﾅｶﾞｻｷ ﾀﾛｳ</v>
      </c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Y5" s="4" t="s">
        <v>208</v>
      </c>
      <c r="Z5" s="1"/>
      <c r="AA5" s="1"/>
      <c r="AB5" s="1"/>
      <c r="AC5" s="1"/>
      <c r="AD5" s="1"/>
      <c r="AE5" s="1"/>
      <c r="AF5" s="100">
        <f>VLOOKUP($AX$1,調査票入力!$A:$FJ,5,FALSE)</f>
        <v>13511</v>
      </c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</row>
    <row r="6" spans="2:94" ht="21" customHeight="1">
      <c r="C6" s="179" t="s">
        <v>209</v>
      </c>
      <c r="D6" s="179"/>
      <c r="E6" s="179"/>
      <c r="F6" s="179"/>
      <c r="G6" s="179"/>
      <c r="H6" s="20"/>
      <c r="I6" s="188" t="str">
        <f>VLOOKUP($AX$1,調査票入力!$A:$FJ,4,FALSE)</f>
        <v>長崎　太郎</v>
      </c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Y6" s="4" t="s">
        <v>210</v>
      </c>
      <c r="Z6" s="1"/>
      <c r="AA6" s="1"/>
      <c r="AB6" s="1"/>
      <c r="AC6" s="1"/>
      <c r="AD6" s="101" t="str">
        <f>VLOOKUP($AX$1,調査票入力!$A:$FJ,7,FALSE)</f>
        <v>男</v>
      </c>
      <c r="AE6" s="101"/>
      <c r="AF6" s="101"/>
      <c r="AG6" s="101"/>
      <c r="AH6" s="101"/>
      <c r="AI6" s="5"/>
      <c r="AJ6" s="101" t="s">
        <v>211</v>
      </c>
      <c r="AK6" s="101"/>
      <c r="AL6" s="101"/>
      <c r="AM6" s="101"/>
      <c r="AN6" s="180">
        <f>VLOOKUP($AX$1,調査票入力!$A:$FJ,6,FALSE)</f>
        <v>85</v>
      </c>
      <c r="AO6" s="180"/>
      <c r="AP6" s="180"/>
      <c r="AQ6" s="180"/>
      <c r="AR6" s="180"/>
      <c r="AS6" s="178" t="s">
        <v>212</v>
      </c>
      <c r="AT6" s="178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</row>
    <row r="7" spans="2:94" ht="7.5" customHeight="1"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</row>
    <row r="8" spans="2:94" ht="15" customHeight="1">
      <c r="C8" s="219" t="s">
        <v>357</v>
      </c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7" t="str">
        <f>TEXT(VLOOKUP($AX$1,調査票入力!$A:$FJ,8,FALSE)&amp;"","00000000")</f>
        <v>生活保護</v>
      </c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</row>
    <row r="9" spans="2:94" ht="15" customHeight="1"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</row>
    <row r="10" spans="2:94" ht="15" customHeight="1">
      <c r="C10" s="218" t="s">
        <v>213</v>
      </c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6" t="str">
        <f>TEXT(VLOOKUP($AX$1,調査票入力!$A:$FJ,9,FALSE)&amp;"","0000000000")</f>
        <v>0001234567</v>
      </c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</row>
    <row r="11" spans="2:94" ht="15" customHeight="1"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</row>
    <row r="12" spans="2:94" ht="7.5" customHeight="1"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</row>
    <row r="13" spans="2:94" ht="15" customHeight="1">
      <c r="C13" s="177" t="s">
        <v>214</v>
      </c>
      <c r="D13" s="177"/>
      <c r="E13" s="177"/>
      <c r="F13" s="177"/>
      <c r="G13" s="177"/>
      <c r="H13" s="177"/>
      <c r="I13" s="1"/>
      <c r="J13" s="101" t="str">
        <f>VLOOKUP($AX$1,調査票入力!$A:$FJ,11,FALSE)&amp;""</f>
        <v>095-000-0000</v>
      </c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Z13" s="178" t="s">
        <v>215</v>
      </c>
      <c r="AA13" s="178"/>
      <c r="AB13" s="178"/>
      <c r="AC13" s="178"/>
      <c r="AD13" s="178"/>
      <c r="AE13" s="178"/>
      <c r="AF13" s="1"/>
      <c r="AG13" s="185" t="str">
        <f>VLOOKUP($AX$1,調査票入力!$A:$FJ,13,FALSE)&amp;""</f>
        <v>095-000-0001</v>
      </c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</row>
    <row r="14" spans="2:94" ht="7.5" customHeight="1"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</row>
    <row r="15" spans="2:94" ht="15" customHeight="1">
      <c r="C15" s="177" t="s">
        <v>216</v>
      </c>
      <c r="D15" s="177"/>
      <c r="E15" s="177"/>
      <c r="F15" s="177"/>
      <c r="G15" s="177"/>
      <c r="H15" s="177"/>
      <c r="I15" s="1"/>
      <c r="J15" s="187" t="str">
        <f>VLOOKUP($AX$1,調査票入力!$A:$FJ,12,FALSE)&amp;""</f>
        <v>080-000-0000</v>
      </c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Z15" s="178" t="s">
        <v>217</v>
      </c>
      <c r="AA15" s="178"/>
      <c r="AB15" s="178"/>
      <c r="AC15" s="178"/>
      <c r="AD15" s="178"/>
      <c r="AE15" s="178"/>
      <c r="AF15" s="1"/>
      <c r="AG15" s="185" t="str">
        <f>VLOOKUP($AX$1,調査票入力!$A:$FJ,14,FALSE)&amp;""</f>
        <v>ansin@ne.jp</v>
      </c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</row>
    <row r="16" spans="2:94" ht="7.5" customHeight="1">
      <c r="AF16" s="1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</row>
    <row r="17" spans="2:94" ht="18.75" customHeight="1">
      <c r="C17" s="101" t="s">
        <v>218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86" t="str">
        <f>VLOOKUP($AX$1,調査票入力!$A:$FJ,15,FALSE)</f>
        <v>◎◎町×丁目×番◆号　◇アパート101</v>
      </c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6"/>
      <c r="AQ17" s="186"/>
      <c r="AR17" s="186"/>
      <c r="AS17" s="186"/>
      <c r="AT17" s="186"/>
      <c r="AU17" s="186"/>
      <c r="AV17" s="1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</row>
    <row r="18" spans="2:94" ht="18.75" customHeight="1">
      <c r="C18" s="184" t="s">
        <v>219</v>
      </c>
      <c r="D18" s="184"/>
      <c r="E18" s="184"/>
      <c r="F18" s="184"/>
      <c r="G18" s="184"/>
      <c r="H18" s="184"/>
      <c r="I18" s="1"/>
      <c r="J18" s="185" t="str">
        <f>VLOOKUP($AX$1,調査票入力!$A:$FJ,16,FALSE)&amp;"小学校"</f>
        <v>◎◎小学校</v>
      </c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</row>
    <row r="19" spans="2:94" ht="7.5" customHeight="1"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</row>
    <row r="20" spans="2:94" ht="14.4">
      <c r="B20" s="16" t="s">
        <v>268</v>
      </c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</row>
    <row r="21" spans="2:94" ht="15" customHeight="1">
      <c r="B21" s="129" t="s">
        <v>220</v>
      </c>
      <c r="C21" s="129"/>
      <c r="D21" s="129"/>
      <c r="E21" s="129"/>
      <c r="F21" s="129"/>
      <c r="G21" s="129"/>
      <c r="H21" s="129"/>
      <c r="I21" s="112" t="str">
        <f>IF(VLOOKUP($AX$1,調査票入力!$A:$FJ,17,FALSE)&lt;&gt;"","　・"&amp;VLOOKUP($AX$1,調査票入力!$A:$FJ,17,FALSE),"")&amp;IF(VLOOKUP($AX$1,調査票入力!$A:$FJ,18,FALSE)&lt;&gt;"","　・"&amp;VLOOKUP($AX$1,調査票入力!$A:$FJ,18,FALSE),"")&amp;IF(VLOOKUP($AX$1,調査票入力!$A:$FJ,19,FALSE)&lt;&gt;"","　・"&amp;VLOOKUP($AX$1,調査票入力!$A:$FJ,19,FALSE),"")&amp;IF(VLOOKUP($AX$1,調査票入力!$A:$FJ,20,FALSE)&lt;&gt;"","　・"&amp;VLOOKUP($AX$1,調査票入力!$A:$FJ,20,FALSE),"")&amp;IF(VLOOKUP($AX$1,調査票入力!$A:$FJ,21,FALSE)&lt;&gt;"","　・"&amp;VLOOKUP($AX$1,調査票入力!$A:$FJ,21,FALSE),"")&amp;IF(VLOOKUP($AX$1,調査票入力!$A:$FJ,22,FALSE)&lt;&gt;"","　・"&amp;VLOOKUP($AX$1,調査票入力!$A:$FJ,22,FALSE),"")&amp;IF(VLOOKUP($AX$1,調査票入力!$A:$FJ,23,FALSE)&lt;&gt;"","　・"&amp;VLOOKUP($AX$1,調査票入力!$A:$FJ,23,FALSE),"")&amp;IF(VLOOKUP($AX$1,調査票入力!$A:$FJ,24,FALSE)&lt;&gt;"","　・"&amp;VLOOKUP($AX$1,調査票入力!$A:$FJ,24,FALSE),"")&amp;IF(VLOOKUP($AX$1,調査票入力!$A:$FJ,25,FALSE)&lt;&gt;"","　・"&amp;VLOOKUP($AX$1,調査票入力!$A:$FJ,25,FALSE),"")&amp;IF(VLOOKUP($AX$1,調査票入力!$A:$FJ,26,FALSE)&lt;&gt;"","　・"&amp;VLOOKUP($AX$1,調査票入力!$A:$FJ,26,FALSE),"")&amp;IF(VLOOKUP($AX$1,調査票入力!$A:$FJ,27,FALSE)&lt;&gt;"","　・"&amp;VLOOKUP($AX$1,調査票入力!$A:$FJ,27,FALSE),"")&amp;IF(VLOOKUP($AX$1,調査票入力!$A:$FJ,28,FALSE)&lt;&gt;"","　・"&amp;VLOOKUP($AX$1,調査票入力!$A:$FJ,28,FALSE),"")&amp;IF(VLOOKUP($AX$1,調査票入力!$A:$FJ,29,FALSE)&lt;&gt;"","　・"&amp;VLOOKUP($AX$1,調査票入力!$A:$FJ,29,FALSE),"")&amp;IF(VLOOKUP($AX$1,調査票入力!$A:$FJ,30,FALSE)&lt;&gt;"","　・"&amp;VLOOKUP($AX$1,調査票入力!$A:$FJ,30,FALSE),"")</f>
        <v>　・高血圧　・骨粗鬆症　・認知症　・前立腺肥大</v>
      </c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4"/>
      <c r="AW21" s="3"/>
      <c r="AX21" s="3"/>
      <c r="AY21" s="6"/>
      <c r="AZ21" s="6"/>
      <c r="BA21" s="6"/>
      <c r="BB21" s="6"/>
      <c r="BC21" s="6"/>
      <c r="BD21" s="6"/>
      <c r="BE21" s="6"/>
      <c r="BF21" s="3"/>
      <c r="BG21" s="7"/>
      <c r="BH21" s="7"/>
      <c r="BI21" s="7"/>
      <c r="BJ21" s="7"/>
      <c r="BK21" s="7"/>
      <c r="BL21" s="6"/>
      <c r="BM21" s="3"/>
      <c r="BN21" s="7"/>
      <c r="BO21" s="7"/>
      <c r="BP21" s="7"/>
      <c r="BQ21" s="6"/>
      <c r="BR21" s="7"/>
      <c r="BS21" s="3"/>
      <c r="BT21" s="3"/>
      <c r="BU21" s="7"/>
      <c r="BV21" s="7"/>
      <c r="BW21" s="6"/>
      <c r="BX21" s="7"/>
      <c r="BY21" s="7"/>
      <c r="BZ21" s="3"/>
      <c r="CA21" s="3"/>
      <c r="CB21" s="7"/>
      <c r="CC21" s="7"/>
      <c r="CD21" s="7"/>
      <c r="CE21" s="7"/>
      <c r="CF21" s="7"/>
      <c r="CG21" s="3"/>
      <c r="CH21" s="3"/>
      <c r="CI21" s="3"/>
      <c r="CJ21" s="3"/>
      <c r="CK21" s="3"/>
      <c r="CL21" s="3"/>
      <c r="CM21" s="3"/>
      <c r="CN21" s="3"/>
      <c r="CO21" s="3"/>
      <c r="CP21" s="3"/>
    </row>
    <row r="22" spans="2:94" ht="15" customHeight="1">
      <c r="B22" s="129"/>
      <c r="C22" s="129"/>
      <c r="D22" s="129"/>
      <c r="E22" s="129"/>
      <c r="F22" s="129"/>
      <c r="G22" s="129"/>
      <c r="H22" s="129"/>
      <c r="I22" s="115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7"/>
      <c r="AW22" s="3"/>
      <c r="AX22" s="3"/>
      <c r="AY22" s="6"/>
      <c r="AZ22" s="7"/>
      <c r="BA22" s="7"/>
      <c r="BB22" s="7"/>
      <c r="BC22" s="7"/>
      <c r="BD22" s="7"/>
      <c r="BE22" s="6"/>
      <c r="BF22" s="3"/>
      <c r="BG22" s="7"/>
      <c r="BH22" s="7"/>
      <c r="BI22" s="7"/>
      <c r="BJ22" s="7"/>
      <c r="BK22" s="7"/>
      <c r="BL22" s="6"/>
      <c r="BM22" s="3"/>
      <c r="BN22" s="7"/>
      <c r="BO22" s="7"/>
      <c r="BP22" s="7"/>
      <c r="BQ22" s="7"/>
      <c r="BR22" s="7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</row>
    <row r="23" spans="2:94" ht="15" customHeight="1">
      <c r="B23" s="129"/>
      <c r="C23" s="129"/>
      <c r="D23" s="129"/>
      <c r="E23" s="129"/>
      <c r="F23" s="129"/>
      <c r="G23" s="129"/>
      <c r="H23" s="129"/>
      <c r="I23" s="115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7"/>
      <c r="AW23" s="3"/>
      <c r="AX23" s="3"/>
      <c r="AY23" s="6"/>
      <c r="AZ23" s="7"/>
      <c r="BA23" s="7"/>
      <c r="BB23" s="7"/>
      <c r="BC23" s="7"/>
      <c r="BD23" s="7"/>
      <c r="BE23" s="6"/>
      <c r="BF23" s="3"/>
      <c r="BG23" s="7"/>
      <c r="BH23" s="7"/>
      <c r="BI23" s="7"/>
      <c r="BJ23" s="7"/>
      <c r="BK23" s="7"/>
      <c r="BL23" s="6"/>
      <c r="BM23" s="3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</row>
    <row r="24" spans="2:94" ht="15" customHeight="1">
      <c r="B24" s="129"/>
      <c r="C24" s="129"/>
      <c r="D24" s="129"/>
      <c r="E24" s="129"/>
      <c r="F24" s="129"/>
      <c r="G24" s="129"/>
      <c r="H24" s="129"/>
      <c r="I24" s="118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20"/>
      <c r="AW24" s="3"/>
      <c r="AX24" s="3"/>
      <c r="AY24" s="6"/>
      <c r="AZ24" s="7"/>
      <c r="BA24" s="7"/>
      <c r="BB24" s="7"/>
      <c r="BC24" s="7"/>
      <c r="BD24" s="7"/>
      <c r="BE24" s="8"/>
      <c r="BF24" s="3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8"/>
      <c r="BS24" s="8"/>
      <c r="BT24" s="8"/>
      <c r="BU24" s="8"/>
      <c r="BV24" s="8"/>
      <c r="BW24" s="8"/>
      <c r="BX24" s="8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</row>
    <row r="25" spans="2:94" ht="15" customHeight="1">
      <c r="B25" s="129" t="s">
        <v>221</v>
      </c>
      <c r="C25" s="129"/>
      <c r="D25" s="129"/>
      <c r="E25" s="129"/>
      <c r="F25" s="129"/>
      <c r="G25" s="129"/>
      <c r="H25" s="129"/>
      <c r="I25" s="181" t="s">
        <v>222</v>
      </c>
      <c r="J25" s="102"/>
      <c r="K25" s="102"/>
      <c r="L25" s="102"/>
      <c r="M25" s="102"/>
      <c r="N25" s="102"/>
      <c r="O25" s="102"/>
      <c r="P25" s="102"/>
      <c r="Q25" s="127" t="str">
        <f>VLOOKUP($AX$1,調査票入力!$A:$FJ,31,FALSE)</f>
        <v>有</v>
      </c>
      <c r="R25" s="127"/>
      <c r="S25" s="127"/>
      <c r="T25" s="102" t="str">
        <f>IF(Q25="有","⇒（痛みの箇所","")</f>
        <v>⇒（痛みの箇所</v>
      </c>
      <c r="U25" s="102"/>
      <c r="V25" s="102"/>
      <c r="W25" s="102"/>
      <c r="X25" s="102"/>
      <c r="Y25" s="102"/>
      <c r="Z25" s="102"/>
      <c r="AA25" s="102"/>
      <c r="AB25" s="103" t="str">
        <f>IF(VLOOKUP($AX$1,調査票入力!$A:$FJ,32,FALSE)&lt;&gt;"","　・"&amp;VLOOKUP($AX$1,調査票入力!$A:$FJ,32,FALSE),"")&amp;
IF(VLOOKUP($AX$1,調査票入力!$A:$FJ,33,FALSE)&lt;&gt;"","　・"&amp;VLOOKUP($AX$1,調査票入力!$A:$FJ,33,FALSE),"")&amp;
IF(VLOOKUP($AX$1,調査票入力!$A:$FJ,34,FALSE)&lt;&gt;"","　・"&amp;VLOOKUP($AX$1,調査票入力!$A:$FJ,34,FALSE),"")&amp;
IF(VLOOKUP($AX$1,調査票入力!$A:$FJ,35,FALSE)&lt;&gt;"","　・"&amp;VLOOKUP($AX$1,調査票入力!$A:$FJ,35,FALSE),"")</f>
        <v>　・腰　・膝　・肩</v>
      </c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31" t="str">
        <f>IF(Q25="有","）","")</f>
        <v>）</v>
      </c>
      <c r="AW25" s="3"/>
      <c r="AX25" s="3"/>
      <c r="AY25" s="6"/>
      <c r="AZ25" s="6"/>
      <c r="BA25" s="3"/>
      <c r="BB25" s="6"/>
      <c r="BC25" s="6"/>
      <c r="BD25" s="3"/>
      <c r="BE25" s="6"/>
      <c r="BF25" s="6"/>
      <c r="BG25" s="3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</row>
    <row r="26" spans="2:94" ht="15" customHeight="1">
      <c r="B26" s="129"/>
      <c r="C26" s="129"/>
      <c r="D26" s="129"/>
      <c r="E26" s="129"/>
      <c r="F26" s="129"/>
      <c r="G26" s="129"/>
      <c r="H26" s="129"/>
      <c r="I26" s="108" t="s">
        <v>223</v>
      </c>
      <c r="J26" s="109"/>
      <c r="K26" s="109"/>
      <c r="L26" s="109"/>
      <c r="M26" s="109"/>
      <c r="N26" s="109"/>
      <c r="O26" s="109"/>
      <c r="P26" s="109"/>
      <c r="Q26" s="128" t="str">
        <f>VLOOKUP($AX$1,調査票入力!$A:$FJ,36,FALSE)</f>
        <v>有</v>
      </c>
      <c r="R26" s="128"/>
      <c r="S26" s="1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9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</row>
    <row r="27" spans="2:94" ht="15" customHeight="1">
      <c r="B27" s="129"/>
      <c r="C27" s="129"/>
      <c r="D27" s="129"/>
      <c r="E27" s="129"/>
      <c r="F27" s="129"/>
      <c r="G27" s="129"/>
      <c r="H27" s="129"/>
      <c r="I27" s="182" t="s">
        <v>224</v>
      </c>
      <c r="J27" s="183"/>
      <c r="K27" s="183"/>
      <c r="L27" s="183"/>
      <c r="M27" s="183"/>
      <c r="N27" s="183"/>
      <c r="O27" s="183"/>
      <c r="P27" s="183"/>
      <c r="Q27" s="104" t="str">
        <f>VLOOKUP($AX$1,調査票入力!$A:$FJ,37,FALSE)</f>
        <v>有</v>
      </c>
      <c r="R27" s="104"/>
      <c r="S27" s="104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32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</row>
    <row r="28" spans="2:94" ht="18.75" customHeight="1">
      <c r="B28" s="129" t="s">
        <v>225</v>
      </c>
      <c r="C28" s="129"/>
      <c r="D28" s="129"/>
      <c r="E28" s="129"/>
      <c r="F28" s="129"/>
      <c r="G28" s="129"/>
      <c r="H28" s="129"/>
      <c r="I28" s="130" t="s">
        <v>226</v>
      </c>
      <c r="J28" s="107"/>
      <c r="K28" s="107"/>
      <c r="L28" s="106" t="str">
        <f>VLOOKUP($AX$1,調査票入力!$A:$FJ,38,FALSE)&amp;""</f>
        <v>158</v>
      </c>
      <c r="M28" s="106"/>
      <c r="N28" s="106"/>
      <c r="O28" s="106"/>
      <c r="P28" s="106"/>
      <c r="Q28" s="106"/>
      <c r="R28" s="106"/>
      <c r="S28" s="104"/>
      <c r="T28" s="104"/>
      <c r="U28" s="106" t="s">
        <v>227</v>
      </c>
      <c r="V28" s="106"/>
      <c r="W28" s="24"/>
      <c r="X28" s="24"/>
      <c r="Y28" s="24"/>
      <c r="Z28" s="24"/>
      <c r="AA28" s="24"/>
      <c r="AB28" s="28"/>
      <c r="AC28" s="130" t="s">
        <v>228</v>
      </c>
      <c r="AD28" s="107"/>
      <c r="AE28" s="107"/>
      <c r="AF28" s="106" t="str">
        <f>VLOOKUP($AX$1,調査票入力!$A:$FJ,39,FALSE)&amp;""</f>
        <v>67.2</v>
      </c>
      <c r="AG28" s="106"/>
      <c r="AH28" s="106"/>
      <c r="AI28" s="106"/>
      <c r="AJ28" s="106"/>
      <c r="AK28" s="106"/>
      <c r="AL28" s="106"/>
      <c r="AM28" s="106"/>
      <c r="AN28" s="106"/>
      <c r="AO28" s="107" t="s">
        <v>229</v>
      </c>
      <c r="AP28" s="107"/>
      <c r="AQ28" s="24"/>
      <c r="AR28" s="24"/>
      <c r="AS28" s="24"/>
      <c r="AT28" s="24"/>
      <c r="AU28" s="24"/>
      <c r="AV28" s="25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</row>
    <row r="29" spans="2:94" ht="18.75" customHeight="1">
      <c r="B29" s="129" t="s">
        <v>230</v>
      </c>
      <c r="C29" s="129"/>
      <c r="D29" s="129"/>
      <c r="E29" s="129"/>
      <c r="F29" s="129"/>
      <c r="G29" s="129"/>
      <c r="H29" s="129"/>
      <c r="I29" s="105" t="str">
        <f>VLOOKUP($AX$1,調査票入力!$A:$FJ,40,FALSE)</f>
        <v>あり</v>
      </c>
      <c r="J29" s="106"/>
      <c r="K29" s="106"/>
      <c r="L29" s="106"/>
      <c r="M29" s="21" t="str">
        <f>IF(I30="あり","（","")</f>
        <v/>
      </c>
      <c r="N29" s="107" t="str">
        <f>VLOOKUP($AX$1,調査票入力!$A:$FJ,41,FALSE)&amp;""</f>
        <v>卵、えび</v>
      </c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22" t="str">
        <f>IF(I30="あり","）","")</f>
        <v/>
      </c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</row>
    <row r="30" spans="2:94" ht="15" customHeight="1">
      <c r="B30" s="129" t="s">
        <v>231</v>
      </c>
      <c r="C30" s="129"/>
      <c r="D30" s="129"/>
      <c r="E30" s="129"/>
      <c r="F30" s="129"/>
      <c r="G30" s="129"/>
      <c r="H30" s="129"/>
      <c r="I30" s="112" t="str">
        <f>VLOOKUP($AX$1,調査票入力!$A:$FJ,42,FALSE)&amp;IF(VLOOKUP($AX$1,調査票入力!$A:$FJ,43,FALSE)&lt;&gt;"","　・"&amp;VLOOKUP($AX$1,調査票入力!$A:$FJ,43,FALSE),"")&amp;IF(VLOOKUP($AX$1,調査票入力!$A:$FJ,44,FALSE)&lt;&gt;"","　・"&amp;VLOOKUP($AX$1,調査票入力!$A:$FJ,44,FALSE),"")&amp;IF(VLOOKUP($AX$1,調査票入力!$A:$FJ,45,FALSE)&lt;&gt;"","　・"&amp;VLOOKUP($AX$1,調査票入力!$A:$FJ,45,FALSE),"")&amp;IF(VLOOKUP($AX$1,調査票入力!$A:$FJ,46,FALSE)&lt;&gt;"","　・"&amp;VLOOKUP($AX$1,調査票入力!$A:$FJ,46,FALSE),"")&amp;IF(VLOOKUP($AX$1,調査票入力!$A:$FJ,47,FALSE)&lt;&gt;"","　・"&amp;VLOOKUP($AX$1,調査票入力!$A:$FJ,47,FALSE),"")&amp;IF(VLOOKUP($AX$1,調査票入力!$A:$FJ,48,FALSE)&lt;&gt;"","　・"&amp;VLOOKUP($AX$1,調査票入力!$A:$FJ,48,FALSE),"")&amp;IF(VLOOKUP($AX$1,調査票入力!$A:$FJ,49,FALSE)&lt;&gt;"","　・"&amp;VLOOKUP($AX$1,調査票入力!$A:$FJ,49,FALSE),"")&amp;IF(VLOOKUP($AX$1,調査票入力!$A:$FJ,50,FALSE)&lt;&gt;"","　・"&amp;VLOOKUP($AX$1,調査票入力!$A:$FJ,50,FALSE),"")&amp;IF(VLOOKUP($AX$1,調査票入力!$A:$FJ,51,FALSE)&lt;&gt;"","　・"&amp;VLOOKUP($AX$1,調査票入力!$A:$FJ,51,FALSE),"")&amp;IF(VLOOKUP($AX$1,調査票入力!$A:$FJ,52,FALSE)&lt;&gt;"","　・"&amp;VLOOKUP($AX$1,調査票入力!$A:$FJ,52,FALSE),"")&amp;IF(VLOOKUP($AX$1,調査票入力!$A:$FJ,53,FALSE)&lt;&gt;"","　・"&amp;VLOOKUP($AX$1,調査票入力!$A:$FJ,53,FALSE),"")&amp;IF(VLOOKUP($AX$1,調査票入力!$A:$FJ,54,FALSE)&lt;&gt;"","　・"&amp;VLOOKUP($AX$1,調査票入力!$A:$FJ,54,FALSE),"")&amp;IF(VLOOKUP($AX$1,調査票入力!$A:$FJ,55,FALSE)&lt;&gt;"","　・"&amp;VLOOKUP($AX$1,調査票入力!$A:$FJ,55,FALSE),"")&amp;IF(VLOOKUP($AX$1,調査票入力!$A:$FJ,56,FALSE)&lt;&gt;"","　・"&amp;VLOOKUP($AX$1,調査票入力!$A:$FJ,56,FALSE),"")</f>
        <v>　・杖使用　・パッド使用、屋外では杖使用するため支えが必要</v>
      </c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4"/>
      <c r="AW30" s="3"/>
      <c r="AX30" s="3"/>
      <c r="AY30" s="6"/>
      <c r="AZ30" s="6"/>
      <c r="BA30" s="6"/>
      <c r="BB30" s="6"/>
      <c r="BC30" s="6"/>
      <c r="BD30" s="6"/>
      <c r="BE30" s="3"/>
      <c r="BF30" s="6"/>
      <c r="BG30" s="7"/>
      <c r="BH30" s="7"/>
      <c r="BI30" s="7"/>
      <c r="BJ30" s="7"/>
      <c r="BK30" s="7"/>
      <c r="BL30" s="3"/>
      <c r="BM30" s="6"/>
      <c r="BN30" s="7"/>
      <c r="BO30" s="7"/>
      <c r="BP30" s="7"/>
      <c r="BQ30" s="7"/>
      <c r="BR30" s="7"/>
      <c r="BS30" s="3"/>
      <c r="BT30" s="6"/>
      <c r="BU30" s="7"/>
      <c r="BV30" s="7"/>
      <c r="BW30" s="7"/>
      <c r="BX30" s="7"/>
      <c r="BY30" s="7"/>
      <c r="BZ30" s="3"/>
      <c r="CA30" s="3"/>
      <c r="CB30" s="3"/>
      <c r="CC30" s="6"/>
      <c r="CD30" s="7"/>
      <c r="CE30" s="7"/>
      <c r="CF30" s="7"/>
      <c r="CG30" s="7"/>
      <c r="CH30" s="3"/>
      <c r="CI30" s="3"/>
      <c r="CJ30" s="3"/>
      <c r="CK30" s="3"/>
      <c r="CL30" s="3"/>
      <c r="CM30" s="3"/>
      <c r="CN30" s="3"/>
      <c r="CO30" s="3"/>
      <c r="CP30" s="3"/>
    </row>
    <row r="31" spans="2:94" ht="15" customHeight="1">
      <c r="B31" s="129"/>
      <c r="C31" s="129"/>
      <c r="D31" s="129"/>
      <c r="E31" s="129"/>
      <c r="F31" s="129"/>
      <c r="G31" s="129"/>
      <c r="H31" s="129"/>
      <c r="I31" s="115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7"/>
      <c r="AW31" s="3"/>
      <c r="AX31" s="3"/>
      <c r="AY31" s="6"/>
      <c r="AZ31" s="7"/>
      <c r="BA31" s="7"/>
      <c r="BB31" s="7"/>
      <c r="BC31" s="7"/>
      <c r="BD31" s="7"/>
      <c r="BE31" s="3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3"/>
      <c r="BR31" s="3"/>
      <c r="BS31" s="3"/>
      <c r="BT31" s="6"/>
      <c r="BU31" s="6"/>
      <c r="BV31" s="6"/>
      <c r="BW31" s="6"/>
      <c r="BX31" s="6"/>
      <c r="BY31" s="6"/>
      <c r="BZ31" s="3"/>
      <c r="CA31" s="3"/>
      <c r="CB31" s="7"/>
      <c r="CC31" s="6"/>
      <c r="CD31" s="7"/>
      <c r="CE31" s="7"/>
      <c r="CF31" s="7"/>
      <c r="CG31" s="3"/>
      <c r="CH31" s="3"/>
      <c r="CI31" s="3"/>
      <c r="CJ31" s="3"/>
      <c r="CK31" s="3"/>
      <c r="CL31" s="3"/>
      <c r="CM31" s="3"/>
      <c r="CN31" s="3"/>
      <c r="CO31" s="3"/>
      <c r="CP31" s="3"/>
    </row>
    <row r="32" spans="2:94" ht="15" customHeight="1">
      <c r="B32" s="129"/>
      <c r="C32" s="129"/>
      <c r="D32" s="129"/>
      <c r="E32" s="129"/>
      <c r="F32" s="129"/>
      <c r="G32" s="129"/>
      <c r="H32" s="129"/>
      <c r="I32" s="115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7"/>
      <c r="AW32" s="3"/>
      <c r="AX32" s="3"/>
      <c r="AY32" s="6"/>
      <c r="AZ32" s="7"/>
      <c r="BA32" s="7"/>
      <c r="BB32" s="7"/>
      <c r="BC32" s="7"/>
      <c r="BD32" s="7"/>
      <c r="BE32" s="3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3"/>
      <c r="BR32" s="3"/>
      <c r="BS32" s="3"/>
      <c r="BT32" s="6"/>
      <c r="BU32" s="7"/>
      <c r="BV32" s="7"/>
      <c r="BW32" s="7"/>
      <c r="BX32" s="7"/>
      <c r="BY32" s="7"/>
      <c r="BZ32" s="7"/>
      <c r="CA32" s="3"/>
      <c r="CB32" s="7"/>
      <c r="CC32" s="6"/>
      <c r="CD32" s="6"/>
      <c r="CE32" s="6"/>
      <c r="CF32" s="6"/>
      <c r="CG32" s="3"/>
      <c r="CH32" s="3"/>
      <c r="CI32" s="3"/>
      <c r="CJ32" s="3"/>
      <c r="CK32" s="3"/>
      <c r="CL32" s="3"/>
      <c r="CM32" s="3"/>
      <c r="CN32" s="3"/>
      <c r="CO32" s="3"/>
      <c r="CP32" s="3"/>
    </row>
    <row r="33" spans="2:94" ht="15" customHeight="1">
      <c r="B33" s="129"/>
      <c r="C33" s="129"/>
      <c r="D33" s="129"/>
      <c r="E33" s="129"/>
      <c r="F33" s="129"/>
      <c r="G33" s="129"/>
      <c r="H33" s="129"/>
      <c r="I33" s="118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20"/>
      <c r="AW33" s="3"/>
      <c r="AX33" s="3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3"/>
      <c r="CA33" s="6"/>
      <c r="CB33" s="7"/>
      <c r="CC33" s="7"/>
      <c r="CD33" s="7"/>
      <c r="CE33" s="7"/>
      <c r="CF33" s="7"/>
      <c r="CG33" s="3"/>
      <c r="CH33" s="3"/>
      <c r="CI33" s="3"/>
      <c r="CJ33" s="3"/>
      <c r="CK33" s="3"/>
      <c r="CL33" s="3"/>
      <c r="CM33" s="3"/>
      <c r="CN33" s="3"/>
      <c r="CO33" s="3"/>
      <c r="CP33" s="3"/>
    </row>
    <row r="34" spans="2:94" ht="7.5" customHeight="1"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</row>
    <row r="35" spans="2:94">
      <c r="B35" s="10" t="s">
        <v>232</v>
      </c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</row>
    <row r="36" spans="2:94">
      <c r="B36" s="169" t="s">
        <v>233</v>
      </c>
      <c r="C36" s="170"/>
      <c r="D36" s="170"/>
      <c r="E36" s="170"/>
      <c r="F36" s="170"/>
      <c r="G36" s="170"/>
      <c r="H36" s="171"/>
      <c r="I36" s="23"/>
      <c r="J36" s="172" t="str">
        <f>VLOOKUP($AX$1,調査票入力!$A:$FJ,57,FALSE)</f>
        <v>同居</v>
      </c>
      <c r="K36" s="172"/>
      <c r="L36" s="172"/>
      <c r="M36" s="172"/>
      <c r="N36" s="172" t="str">
        <f>VLOOKUP($AX$1,調査票入力!$A:$FJ,58,FALSE)&amp;""</f>
        <v/>
      </c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</row>
    <row r="37" spans="2:94">
      <c r="B37" s="166" t="s">
        <v>234</v>
      </c>
      <c r="C37" s="167"/>
      <c r="D37" s="167"/>
      <c r="E37" s="167"/>
      <c r="F37" s="167"/>
      <c r="G37" s="167"/>
      <c r="H37" s="168"/>
      <c r="I37" s="27"/>
      <c r="J37" s="33"/>
      <c r="K37" s="176" t="str">
        <f>IF(J36="同居","あなた以外に","")</f>
        <v>あなた以外に</v>
      </c>
      <c r="L37" s="176"/>
      <c r="M37" s="176"/>
      <c r="N37" s="176"/>
      <c r="O37" s="176"/>
      <c r="P37" s="176"/>
      <c r="Q37" s="176"/>
      <c r="R37" s="175" t="str">
        <f>VLOOKUP($AX$1,調査票入力!$A:$FJ,59,FALSE)&amp;""</f>
        <v>2</v>
      </c>
      <c r="S37" s="175"/>
      <c r="T37" s="175"/>
      <c r="U37" s="175" t="str">
        <f>IF(J36="同居","人、","")</f>
        <v>人、</v>
      </c>
      <c r="V37" s="175"/>
      <c r="W37" s="33"/>
      <c r="X37" s="174" t="str">
        <f>IF(J36="同居","うち昼間在宅","")</f>
        <v>うち昼間在宅</v>
      </c>
      <c r="Y37" s="174"/>
      <c r="Z37" s="174"/>
      <c r="AA37" s="174"/>
      <c r="AB37" s="174"/>
      <c r="AC37" s="174"/>
      <c r="AD37" s="174"/>
      <c r="AE37" s="175" t="str">
        <f>VLOOKUP($AX$1,調査票入力!$A:$FJ,60,FALSE)&amp;""</f>
        <v>1</v>
      </c>
      <c r="AF37" s="175"/>
      <c r="AG37" s="175"/>
      <c r="AH37" s="174" t="str">
        <f>IF(J36="同居","人","")</f>
        <v>人</v>
      </c>
      <c r="AI37" s="174"/>
      <c r="AJ37" s="33"/>
      <c r="AK37" s="33"/>
      <c r="AL37" s="33"/>
      <c r="AM37" s="33"/>
      <c r="AN37" s="33"/>
      <c r="AO37" s="33"/>
      <c r="AP37" s="33"/>
      <c r="AQ37" s="33"/>
      <c r="AR37" s="28"/>
      <c r="AS37" s="28"/>
      <c r="AT37" s="28"/>
      <c r="AU37" s="28"/>
      <c r="AV37" s="29"/>
      <c r="AW37" s="3"/>
      <c r="AX37" s="3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</row>
    <row r="38" spans="2:94">
      <c r="B38" s="163"/>
      <c r="C38" s="164"/>
      <c r="D38" s="164"/>
      <c r="E38" s="164"/>
      <c r="F38" s="164"/>
      <c r="G38" s="164"/>
      <c r="H38" s="165"/>
      <c r="I38" s="34"/>
      <c r="J38" s="26"/>
      <c r="K38" s="26" t="str">
        <f>IF(J36="同居","（","")</f>
        <v>（</v>
      </c>
      <c r="L38" s="133" t="str">
        <f>IF(VLOOKUP($AX$1,調査票入力!$A:$FJ,61,FALSE)&lt;&gt;"","　・"&amp;VLOOKUP($AX$1,調査票入力!$A:$FJ,61,FALSE),"")&amp;
IF(VLOOKUP($AX$1,調査票入力!$A:$FJ,62,FALSE)&lt;&gt;"","　・"&amp;VLOOKUP($AX$1,調査票入力!$A:$FJ,62,FALSE),"")&amp;
IF(VLOOKUP($AX$1,調査票入力!$A:$FJ,63,FALSE)&lt;&gt;"","　・"&amp;VLOOKUP($AX$1,調査票入力!$A:$FJ,63,FALSE),"")&amp;
IF(VLOOKUP($AX$1,調査票入力!$A:$FJ,64,FALSE)&lt;&gt;"","　・"&amp;VLOOKUP($AX$1,調査票入力!$A:$FJ,64,FALSE),"")&amp;IF(VLOOKUP($AX$1,調査票入力!$A:$FJ,65,FALSE)&lt;&gt;"","　・"&amp;VLOOKUP($AX$1,調査票入力!$A:$FJ,65,FALSE),"")&amp;IF(VLOOKUP($AX$1,調査票入力!$A:$FJ,66,FALSE)&lt;&gt;"","　・"&amp;VLOOKUP($AX$1,調査票入力!$A:$FJ,66,FALSE),"")</f>
        <v>　・配偶者　・甥</v>
      </c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32" t="str">
        <f>IF(J36="同居","）","")</f>
        <v>）</v>
      </c>
      <c r="AW38" s="3"/>
      <c r="AX38" s="3"/>
      <c r="AY38" s="6"/>
      <c r="AZ38" s="6"/>
      <c r="BA38" s="3"/>
      <c r="BB38" s="6"/>
      <c r="BC38" s="6"/>
      <c r="BD38" s="6"/>
      <c r="BE38" s="6"/>
      <c r="BF38" s="3"/>
      <c r="BG38" s="6"/>
      <c r="BH38" s="6"/>
      <c r="BI38" s="3"/>
      <c r="BJ38" s="6"/>
      <c r="BK38" s="6"/>
      <c r="BL38" s="6"/>
      <c r="BM38" s="6"/>
      <c r="BN38" s="6"/>
      <c r="BO38" s="6"/>
      <c r="BP38" s="3"/>
      <c r="BQ38" s="6"/>
      <c r="BR38" s="6"/>
      <c r="BS38" s="3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3"/>
      <c r="CH38" s="3"/>
      <c r="CI38" s="3"/>
      <c r="CJ38" s="3"/>
      <c r="CK38" s="3"/>
      <c r="CL38" s="3"/>
      <c r="CM38" s="3"/>
      <c r="CN38" s="3"/>
      <c r="CO38" s="3"/>
      <c r="CP38" s="3"/>
    </row>
    <row r="39" spans="2:94" ht="22.5" customHeight="1">
      <c r="B39" s="148" t="s">
        <v>235</v>
      </c>
      <c r="C39" s="148"/>
      <c r="D39" s="148"/>
      <c r="E39" s="148"/>
      <c r="F39" s="148"/>
      <c r="G39" s="148"/>
      <c r="H39" s="148"/>
      <c r="I39" s="130" t="s">
        <v>236</v>
      </c>
      <c r="J39" s="107"/>
      <c r="K39" s="107"/>
      <c r="L39" s="107" t="str">
        <f>VLOOKUP($AX$1,調査票入力!$A:$FJ,67,FALSE)&amp;""</f>
        <v>長崎　花子</v>
      </c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23"/>
      <c r="AC39" s="130" t="s">
        <v>237</v>
      </c>
      <c r="AD39" s="107"/>
      <c r="AE39" s="107"/>
      <c r="AF39" s="124" t="str">
        <f>VLOOKUP($AX$1,調査票入力!$A:$FJ,68,FALSE)&amp;""</f>
        <v>長女</v>
      </c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5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2:94" ht="22.5" customHeight="1">
      <c r="B40" s="148"/>
      <c r="C40" s="148"/>
      <c r="D40" s="148"/>
      <c r="E40" s="148"/>
      <c r="F40" s="148"/>
      <c r="G40" s="148"/>
      <c r="H40" s="148"/>
      <c r="I40" s="130" t="s">
        <v>269</v>
      </c>
      <c r="J40" s="107"/>
      <c r="K40" s="107"/>
      <c r="L40" s="107" t="str">
        <f>VLOOKUP($AX$1,調査票入力!$A:$FJ,69,FALSE)&amp;""</f>
        <v>長崎市〇〇町7-2</v>
      </c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2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</row>
    <row r="41" spans="2:94" ht="22.5" customHeight="1">
      <c r="B41" s="148"/>
      <c r="C41" s="148"/>
      <c r="D41" s="148"/>
      <c r="E41" s="148"/>
      <c r="F41" s="148"/>
      <c r="G41" s="148"/>
      <c r="H41" s="148"/>
      <c r="I41" s="126" t="s">
        <v>238</v>
      </c>
      <c r="J41" s="124"/>
      <c r="K41" s="124"/>
      <c r="L41" s="124"/>
      <c r="M41" s="124"/>
      <c r="N41" s="124" t="str">
        <f>VLOOKUP($AX$1,調査票入力!$A:$FJ,70,FALSE)&amp;""</f>
        <v>095-800-0000</v>
      </c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5"/>
      <c r="AC41" s="130" t="s">
        <v>239</v>
      </c>
      <c r="AD41" s="107"/>
      <c r="AE41" s="107"/>
      <c r="AF41" s="107"/>
      <c r="AG41" s="107"/>
      <c r="AH41" s="124" t="str">
        <f>VLOOKUP($AX$1,調査票入力!$A:$FJ,71,FALSE)&amp;""</f>
        <v>080-0000-0001</v>
      </c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5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</row>
    <row r="42" spans="2:94" ht="22.5" customHeight="1">
      <c r="B42" s="148" t="s">
        <v>240</v>
      </c>
      <c r="C42" s="129"/>
      <c r="D42" s="129"/>
      <c r="E42" s="129"/>
      <c r="F42" s="129"/>
      <c r="G42" s="129"/>
      <c r="H42" s="129"/>
      <c r="I42" s="130" t="s">
        <v>236</v>
      </c>
      <c r="J42" s="107"/>
      <c r="K42" s="107"/>
      <c r="L42" s="107" t="str">
        <f>VLOOKUP($AX$1,調査票入力!$A:$FJ,72,FALSE)&amp;""</f>
        <v>福岡　市子</v>
      </c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23"/>
      <c r="AC42" s="130" t="s">
        <v>237</v>
      </c>
      <c r="AD42" s="107"/>
      <c r="AE42" s="107"/>
      <c r="AF42" s="124" t="str">
        <f>VLOOKUP($AX$1,調査票入力!$A:$FJ,73,FALSE)&amp;""</f>
        <v>次女</v>
      </c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5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</row>
    <row r="43" spans="2:94" ht="22.5" customHeight="1">
      <c r="B43" s="129"/>
      <c r="C43" s="129"/>
      <c r="D43" s="129"/>
      <c r="E43" s="129"/>
      <c r="F43" s="129"/>
      <c r="G43" s="129"/>
      <c r="H43" s="129"/>
      <c r="I43" s="126" t="s">
        <v>269</v>
      </c>
      <c r="J43" s="124"/>
      <c r="K43" s="124"/>
      <c r="L43" s="124" t="str">
        <f>VLOOKUP($AX$1,調査票入力!$A:$FJ,74,FALSE)&amp;""</f>
        <v>福岡県◇◇市</v>
      </c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5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</row>
    <row r="44" spans="2:94" ht="22.5" customHeight="1">
      <c r="B44" s="129"/>
      <c r="C44" s="129"/>
      <c r="D44" s="129"/>
      <c r="E44" s="129"/>
      <c r="F44" s="129"/>
      <c r="G44" s="129"/>
      <c r="H44" s="129"/>
      <c r="I44" s="126" t="s">
        <v>238</v>
      </c>
      <c r="J44" s="124"/>
      <c r="K44" s="124"/>
      <c r="L44" s="124"/>
      <c r="M44" s="124"/>
      <c r="N44" s="124" t="str">
        <f>VLOOKUP($AX$1,調査票入力!$A:$FJ,75,FALSE)&amp;""</f>
        <v>092-000-0000</v>
      </c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5"/>
      <c r="AC44" s="126" t="s">
        <v>239</v>
      </c>
      <c r="AD44" s="124"/>
      <c r="AE44" s="124"/>
      <c r="AF44" s="124"/>
      <c r="AG44" s="124"/>
      <c r="AH44" s="124" t="str">
        <f>VLOOKUP($AX$1,調査票入力!$A:$FJ,76,FALSE)&amp;""</f>
        <v>090-0000-0000</v>
      </c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5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</row>
    <row r="45" spans="2:94" ht="7.5" customHeight="1"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</row>
    <row r="46" spans="2:94">
      <c r="B46" s="10" t="s">
        <v>241</v>
      </c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</row>
    <row r="47" spans="2:94" ht="22.5" customHeight="1">
      <c r="B47" s="129" t="s">
        <v>242</v>
      </c>
      <c r="C47" s="129"/>
      <c r="D47" s="129"/>
      <c r="E47" s="129"/>
      <c r="F47" s="129"/>
      <c r="G47" s="129"/>
      <c r="H47" s="129"/>
      <c r="I47" s="130" t="s">
        <v>270</v>
      </c>
      <c r="J47" s="107"/>
      <c r="K47" s="107"/>
      <c r="L47" s="107"/>
      <c r="M47" s="107"/>
      <c r="N47" s="107" t="str">
        <f>VLOOKUP($AX$1,調査票入力!$A:$FJ,77,FALSE)&amp;""</f>
        <v>〇〇医院</v>
      </c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23"/>
      <c r="AC47" s="130" t="s">
        <v>271</v>
      </c>
      <c r="AD47" s="107"/>
      <c r="AE47" s="107"/>
      <c r="AF47" s="107"/>
      <c r="AG47" s="107" t="str">
        <f>VLOOKUP($AX$1,調査票入力!$A:$FJ,78,FALSE)&amp;""</f>
        <v>095-800-0001</v>
      </c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2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</row>
    <row r="48" spans="2:94" ht="22.5" customHeight="1">
      <c r="B48" s="129"/>
      <c r="C48" s="129"/>
      <c r="D48" s="129"/>
      <c r="E48" s="129"/>
      <c r="F48" s="129"/>
      <c r="G48" s="129"/>
      <c r="H48" s="129"/>
      <c r="I48" s="130" t="s">
        <v>270</v>
      </c>
      <c r="J48" s="107"/>
      <c r="K48" s="107"/>
      <c r="L48" s="107"/>
      <c r="M48" s="107"/>
      <c r="N48" s="107" t="str">
        <f>VLOOKUP($AX$1,調査票入力!$A:$FJ,79,FALSE)&amp;""</f>
        <v>△△クリニック</v>
      </c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23"/>
      <c r="AC48" s="130" t="s">
        <v>271</v>
      </c>
      <c r="AD48" s="107"/>
      <c r="AE48" s="107"/>
      <c r="AF48" s="107"/>
      <c r="AG48" s="107" t="str">
        <f>VLOOKUP($AX$1,調査票入力!$A:$FJ,80,FALSE)&amp;""</f>
        <v>095-800-0002</v>
      </c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2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</row>
    <row r="49" spans="2:94" ht="26.25" customHeight="1">
      <c r="B49" s="131" t="s">
        <v>243</v>
      </c>
      <c r="C49" s="131"/>
      <c r="D49" s="131"/>
      <c r="E49" s="131"/>
      <c r="F49" s="131"/>
      <c r="G49" s="131"/>
      <c r="H49" s="131"/>
      <c r="I49" s="130" t="s">
        <v>272</v>
      </c>
      <c r="J49" s="107"/>
      <c r="K49" s="107"/>
      <c r="L49" s="107"/>
      <c r="M49" s="107" t="str">
        <f>VLOOKUP($AX$1,調査票入力!$A:$FJ,81,FALSE)&amp;""</f>
        <v>□□薬局</v>
      </c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23"/>
      <c r="AC49" s="130" t="s">
        <v>271</v>
      </c>
      <c r="AD49" s="107"/>
      <c r="AE49" s="107"/>
      <c r="AF49" s="107"/>
      <c r="AG49" s="107" t="str">
        <f>VLOOKUP($AX$1,調査票入力!$A:$FJ,82,FALSE)&amp;""</f>
        <v>095-800-0003</v>
      </c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2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</row>
    <row r="50" spans="2:94" ht="26.25" customHeight="1">
      <c r="B50" s="131" t="s">
        <v>244</v>
      </c>
      <c r="C50" s="162"/>
      <c r="D50" s="162"/>
      <c r="E50" s="162"/>
      <c r="F50" s="162"/>
      <c r="G50" s="162"/>
      <c r="H50" s="162"/>
      <c r="I50" s="130" t="s">
        <v>273</v>
      </c>
      <c r="J50" s="107"/>
      <c r="K50" s="107"/>
      <c r="L50" s="107"/>
      <c r="M50" s="107" t="str">
        <f>VLOOKUP($AX$1,調査票入力!$A:$FJ,83,FALSE)&amp;""</f>
        <v>ケアプランセンター●●</v>
      </c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23"/>
      <c r="AC50" s="130" t="s">
        <v>271</v>
      </c>
      <c r="AD50" s="107"/>
      <c r="AE50" s="107"/>
      <c r="AF50" s="107"/>
      <c r="AG50" s="107" t="str">
        <f>VLOOKUP($AX$1,調査票入力!$A:$FJ,84,FALSE)&amp;""</f>
        <v>095-800-0004</v>
      </c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2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</row>
    <row r="51" spans="2:94">
      <c r="B51" s="2" t="s">
        <v>282</v>
      </c>
    </row>
    <row r="52" spans="2:94" ht="15" customHeight="1">
      <c r="B52" s="129" t="s">
        <v>245</v>
      </c>
      <c r="C52" s="129"/>
      <c r="D52" s="129"/>
      <c r="E52" s="129"/>
      <c r="F52" s="129"/>
      <c r="G52" s="129"/>
      <c r="H52" s="129"/>
      <c r="I52" s="129"/>
      <c r="J52" s="121" t="str">
        <f>VLOOKUP($AX$1,調査票入力!$A:$FJ,85,FALSE)&amp;""</f>
        <v>一軒家</v>
      </c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22"/>
      <c r="AV52" s="1"/>
    </row>
    <row r="53" spans="2:94" ht="16.5" customHeight="1">
      <c r="B53" s="129"/>
      <c r="C53" s="129"/>
      <c r="D53" s="129"/>
      <c r="E53" s="129"/>
      <c r="F53" s="129"/>
      <c r="G53" s="129"/>
      <c r="H53" s="129"/>
      <c r="I53" s="129"/>
      <c r="J53" s="132" t="str">
        <f>VLOOKUP($AX$1,調査票入力!$A:$FJ,86,FALSE)&amp;""</f>
        <v>木造</v>
      </c>
      <c r="K53" s="133"/>
      <c r="L53" s="133"/>
      <c r="M53" s="133"/>
      <c r="N53" s="133"/>
      <c r="O53" s="26" t="s">
        <v>274</v>
      </c>
      <c r="P53" s="104" t="str">
        <f>VLOOKUP($AX$1,調査票入力!$A:$FJ,87,FALSE)&amp;""</f>
        <v>2</v>
      </c>
      <c r="Q53" s="104"/>
      <c r="R53" s="104"/>
      <c r="S53" s="104" t="s">
        <v>275</v>
      </c>
      <c r="T53" s="104"/>
      <c r="U53" s="104"/>
      <c r="V53" s="104"/>
      <c r="W53" s="104"/>
      <c r="X53" s="104"/>
      <c r="Y53" s="104" t="str">
        <f>VLOOKUP($AX$1,調査票入力!$A:$FJ,88,FALSE)&amp;""</f>
        <v>2</v>
      </c>
      <c r="Z53" s="104"/>
      <c r="AA53" s="104"/>
      <c r="AB53" s="133" t="s">
        <v>276</v>
      </c>
      <c r="AC53" s="133"/>
      <c r="AD53" s="133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32"/>
    </row>
    <row r="54" spans="2:94" ht="15" customHeight="1">
      <c r="B54" s="129" t="s">
        <v>246</v>
      </c>
      <c r="C54" s="129"/>
      <c r="D54" s="129"/>
      <c r="E54" s="129"/>
      <c r="F54" s="129"/>
      <c r="G54" s="129"/>
      <c r="H54" s="129"/>
      <c r="I54" s="129"/>
      <c r="J54" s="126" t="str">
        <f>VLOOKUP($AX$1,調査票入力!$A:$FJ,89,FALSE)</f>
        <v>なし</v>
      </c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5"/>
      <c r="AV54" s="4"/>
    </row>
    <row r="55" spans="2:94" ht="17.25" customHeight="1">
      <c r="B55" s="129" t="s">
        <v>247</v>
      </c>
      <c r="C55" s="129"/>
      <c r="D55" s="129"/>
      <c r="E55" s="129"/>
      <c r="F55" s="129"/>
      <c r="G55" s="129"/>
      <c r="H55" s="129"/>
      <c r="I55" s="129"/>
      <c r="J55" s="126" t="str">
        <f>VLOOKUP($AX$1,調査票入力!$A:$FJ,90,FALSE)&amp;""</f>
        <v>出来ない</v>
      </c>
      <c r="K55" s="124"/>
      <c r="L55" s="124"/>
      <c r="M55" s="124"/>
      <c r="N55" s="124"/>
      <c r="O55" s="106" t="s">
        <v>277</v>
      </c>
      <c r="P55" s="106"/>
      <c r="Q55" s="106"/>
      <c r="R55" s="106"/>
      <c r="S55" s="106"/>
      <c r="T55" s="106"/>
      <c r="U55" s="106"/>
      <c r="V55" s="106"/>
      <c r="W55" s="106"/>
      <c r="X55" s="106" t="str">
        <f>VLOOKUP($AX$1,調査票入力!$A:$FJ,91,FALSE)&amp;""</f>
        <v>30</v>
      </c>
      <c r="Y55" s="106"/>
      <c r="Z55" s="106"/>
      <c r="AA55" s="106" t="s">
        <v>279</v>
      </c>
      <c r="AB55" s="106"/>
      <c r="AC55" s="106"/>
      <c r="AD55" s="106"/>
      <c r="AE55" s="106"/>
      <c r="AF55" s="106" t="str">
        <f>VLOOKUP($AX$1,調査票入力!$A:$FJ,92,FALSE)&amp;""</f>
        <v>20</v>
      </c>
      <c r="AG55" s="106"/>
      <c r="AH55" s="106"/>
      <c r="AI55" s="124" t="s">
        <v>280</v>
      </c>
      <c r="AJ55" s="124"/>
      <c r="AK55" s="124"/>
      <c r="AL55" s="124" t="str">
        <f>VLOOKUP($AX$1,調査票入力!$A:$FJ,93,FALSE)&amp;""</f>
        <v>急</v>
      </c>
      <c r="AM55" s="124"/>
      <c r="AN55" s="124"/>
      <c r="AO55" s="24"/>
      <c r="AP55" s="24"/>
      <c r="AQ55" s="24"/>
      <c r="AR55" s="24"/>
      <c r="AS55" s="24"/>
      <c r="AT55" s="24"/>
      <c r="AU55" s="25"/>
      <c r="AV55" s="5"/>
    </row>
    <row r="56" spans="2:94" ht="17.25" customHeight="1">
      <c r="B56" s="129" t="s">
        <v>248</v>
      </c>
      <c r="C56" s="129"/>
      <c r="D56" s="129"/>
      <c r="E56" s="129"/>
      <c r="F56" s="129"/>
      <c r="G56" s="129"/>
      <c r="H56" s="129"/>
      <c r="I56" s="129"/>
      <c r="J56" s="126" t="str">
        <f>VLOOKUP($AX$1,調査票入力!$A:$FJ,94,FALSE)&amp;IF(VLOOKUP($AX$1,調査票入力!$A:$FJ,95,FALSE)&lt;&gt;"","　・"&amp;VLOOKUP($AX$1,調査票入力!$A:$FJ,95,FALSE),"")&amp;IF(VLOOKUP($AX$1,調査票入力!$A:$FJ,96,FALSE)&lt;&gt;"","　・"&amp;VLOOKUP($AX$1,調査票入力!$A:$FJ,96,FALSE),"")&amp;IF(VLOOKUP($AX$1,調査票入力!$A:$FJ,97,FALSE)&lt;&gt;"","　・"&amp;VLOOKUP($AX$1,調査票入力!$A:$FJ,97,FALSE),"")&amp;IF(VLOOKUP($AX$1,調査票入力!$A:$FJ,98,FALSE)&lt;&gt;"","　・"&amp;VLOOKUP($AX$1,調査票入力!$A:$FJ,98,FALSE),"")</f>
        <v>　・浸水</v>
      </c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5"/>
      <c r="AV56" s="5"/>
    </row>
    <row r="57" spans="2:94" ht="17.25" customHeight="1">
      <c r="B57" s="129" t="s">
        <v>249</v>
      </c>
      <c r="C57" s="129"/>
      <c r="D57" s="129"/>
      <c r="E57" s="129"/>
      <c r="F57" s="129"/>
      <c r="G57" s="129"/>
      <c r="H57" s="129"/>
      <c r="I57" s="129"/>
      <c r="J57" s="126" t="str">
        <f>VLOOKUP($AX$1,調査票入力!$A:$FJ,100,FALSE)&amp;""</f>
        <v>加入</v>
      </c>
      <c r="K57" s="124"/>
      <c r="L57" s="124"/>
      <c r="M57" s="124"/>
      <c r="N57" s="124" t="s">
        <v>281</v>
      </c>
      <c r="O57" s="124"/>
      <c r="P57" s="124"/>
      <c r="Q57" s="124"/>
      <c r="R57" s="124"/>
      <c r="S57" s="124"/>
      <c r="T57" s="124" t="str">
        <f>VLOOKUP($AX$1,調査票入力!$A:$FJ,99,FALSE)&amp;""</f>
        <v>◎◎自治会</v>
      </c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24" t="s">
        <v>278</v>
      </c>
      <c r="AU57" s="25"/>
    </row>
    <row r="58" spans="2:94" ht="7.5" customHeight="1">
      <c r="B58" s="1"/>
      <c r="C58" s="1"/>
      <c r="D58" s="1"/>
      <c r="E58" s="11"/>
      <c r="F58" s="11"/>
      <c r="G58" s="11"/>
      <c r="H58" s="11"/>
      <c r="I58" s="11"/>
      <c r="J58" s="11"/>
      <c r="K58" s="1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2:94" ht="14.4">
      <c r="B59" s="1" t="s">
        <v>250</v>
      </c>
      <c r="C59" s="1"/>
      <c r="D59" s="1"/>
      <c r="E59" s="11"/>
      <c r="F59" s="11"/>
      <c r="G59" s="11"/>
      <c r="H59" s="11"/>
      <c r="I59" s="11"/>
      <c r="J59" s="11"/>
      <c r="K59" s="12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2:94" ht="15" customHeight="1">
      <c r="B60" s="129" t="s">
        <v>251</v>
      </c>
      <c r="C60" s="129"/>
      <c r="D60" s="129"/>
      <c r="E60" s="129"/>
      <c r="F60" s="129"/>
      <c r="G60" s="129"/>
      <c r="H60" s="129"/>
      <c r="I60" s="129"/>
      <c r="J60" s="112" t="str">
        <f>VLOOKUP($AX$1,調査票入力!$A:$FJ,101,FALSE)&amp;IF(VLOOKUP($AX$1,調査票入力!$A:$FJ,102,FALSE)&lt;&gt;"","　・"&amp;VLOOKUP($AX$1,調査票入力!$A:$FJ,102,FALSE)&amp;"（"&amp;VLOOKUP($AX$1,調査票入力!$A:$FJ,103,FALSE)&amp;"回／週）","")&amp;IF(VLOOKUP($AX$1,調査票入力!$A:$FJ,104,FALSE)&lt;&gt;"","　・"&amp;VLOOKUP($AX$1,調査票入力!$A:$FJ,104,FALSE),"")&amp;IF(VLOOKUP($AX$1,調査票入力!$A:$FJ,105,FALSE)&lt;&gt;"","　・"&amp;VLOOKUP($AX$1,調査票入力!$A:$FJ,105,FALSE)&amp;"（"&amp;VLOOKUP($AX$1,調査票入力!$A:$FJ,106,FALSE)&amp;"Ｌ／分）","")&amp;IF(VLOOKUP($AX$1,調査票入力!$A:$FJ,107,FALSE)&lt;&gt;"","　・"&amp;VLOOKUP($AX$1,調査票入力!$A:$FJ,107,FALSE),"")&amp;IF(VLOOKUP($AX$1,調査票入力!$A:$FJ,108,FALSE)&lt;&gt;"","　・"&amp;VLOOKUP($AX$1,調査票入力!$A:$FJ,108,FALSE),"")&amp;IF(VLOOKUP($AX$1,調査票入力!$A:$FJ,109,FALSE)&lt;&gt;"","　・"&amp;VLOOKUP($AX$1,調査票入力!$A:$FJ,109,FALSE),"")&amp;IF(VLOOKUP($AX$1,調査票入力!$A:$FJ,110,FALSE)&lt;&gt;"","　・"&amp;VLOOKUP($AX$1,調査票入力!$A:$FJ,110,FALSE)&amp;"（自己注射　"&amp;VLOOKUP($AX$1,調査票入力!$A:$FJ,111,FALSE)&amp;"）","")&amp;IF(VLOOKUP($AX$1,調査票入力!$A:$FJ,112,FALSE)&lt;&gt;"","　・"&amp;VLOOKUP($AX$1,調査票入力!$A:$FJ,112,FALSE),"")&amp;IF(VLOOKUP($AX$1,調査票入力!$A:$FJ,113,FALSE)&lt;&gt;"","　・"&amp;VLOOKUP($AX$1,調査票入力!$A:$FJ,113,FALSE),"")</f>
        <v>　・透析（2回／週）　・インスリン（自己注射　不可）</v>
      </c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4"/>
      <c r="AV60" s="1"/>
    </row>
    <row r="61" spans="2:94" ht="15" customHeight="1">
      <c r="B61" s="129"/>
      <c r="C61" s="129"/>
      <c r="D61" s="129"/>
      <c r="E61" s="129"/>
      <c r="F61" s="129"/>
      <c r="G61" s="129"/>
      <c r="H61" s="129"/>
      <c r="I61" s="129"/>
      <c r="J61" s="115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7"/>
      <c r="AV61" s="1"/>
    </row>
    <row r="62" spans="2:94" ht="15" customHeight="1">
      <c r="B62" s="129"/>
      <c r="C62" s="129"/>
      <c r="D62" s="129"/>
      <c r="E62" s="129"/>
      <c r="F62" s="129"/>
      <c r="G62" s="129"/>
      <c r="H62" s="129"/>
      <c r="I62" s="129"/>
      <c r="J62" s="115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7"/>
      <c r="AV62" s="1"/>
    </row>
    <row r="63" spans="2:94" ht="15" customHeight="1">
      <c r="B63" s="129"/>
      <c r="C63" s="129"/>
      <c r="D63" s="129"/>
      <c r="E63" s="129"/>
      <c r="F63" s="129"/>
      <c r="G63" s="129"/>
      <c r="H63" s="129"/>
      <c r="I63" s="129"/>
      <c r="J63" s="118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20"/>
      <c r="AV63" s="1"/>
    </row>
    <row r="64" spans="2:94" ht="17.25" customHeight="1">
      <c r="B64" s="129" t="s">
        <v>252</v>
      </c>
      <c r="C64" s="129"/>
      <c r="D64" s="129"/>
      <c r="E64" s="129"/>
      <c r="F64" s="129"/>
      <c r="G64" s="129"/>
      <c r="H64" s="129"/>
      <c r="I64" s="129"/>
      <c r="J64" s="231" t="s">
        <v>179</v>
      </c>
      <c r="K64" s="232"/>
      <c r="L64" s="232"/>
      <c r="M64" s="233"/>
      <c r="N64" s="195" t="str">
        <f>VLOOKUP($AX$1,調査票入力!$A:$FJ,114,FALSE)</f>
        <v>自立</v>
      </c>
      <c r="O64" s="196"/>
      <c r="P64" s="196"/>
      <c r="Q64" s="196"/>
      <c r="R64" s="196"/>
      <c r="S64" s="196"/>
      <c r="T64" s="197"/>
      <c r="U64" s="195" t="str">
        <f>VLOOKUP($AX$1,調査票入力!$A:$FJ,115,FALSE)&amp;""</f>
        <v/>
      </c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6"/>
      <c r="AT64" s="196"/>
      <c r="AU64" s="198"/>
      <c r="AV64" s="1"/>
    </row>
    <row r="65" spans="2:48" ht="17.25" customHeight="1">
      <c r="B65" s="129"/>
      <c r="C65" s="129"/>
      <c r="D65" s="129"/>
      <c r="E65" s="129"/>
      <c r="F65" s="129"/>
      <c r="G65" s="129"/>
      <c r="H65" s="129"/>
      <c r="I65" s="129"/>
      <c r="J65" s="189" t="s">
        <v>172</v>
      </c>
      <c r="K65" s="190"/>
      <c r="L65" s="190"/>
      <c r="M65" s="191"/>
      <c r="N65" s="199" t="str">
        <f>VLOOKUP($AX$1,調査票入力!$A:$FJ,116,FALSE)</f>
        <v>軟食</v>
      </c>
      <c r="O65" s="200"/>
      <c r="P65" s="200"/>
      <c r="Q65" s="200"/>
      <c r="R65" s="200"/>
      <c r="S65" s="200"/>
      <c r="T65" s="201"/>
      <c r="U65" s="202" t="str">
        <f>VLOOKUP($AX$1,調査票入力!$A:$FJ,117,FALSE)&amp;""</f>
        <v/>
      </c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203"/>
      <c r="AL65" s="203"/>
      <c r="AM65" s="203"/>
      <c r="AN65" s="203"/>
      <c r="AO65" s="203"/>
      <c r="AP65" s="203"/>
      <c r="AQ65" s="203"/>
      <c r="AR65" s="203"/>
      <c r="AS65" s="203"/>
      <c r="AT65" s="203"/>
      <c r="AU65" s="204"/>
      <c r="AV65" s="1"/>
    </row>
    <row r="66" spans="2:48" ht="17.25" customHeight="1">
      <c r="B66" s="129"/>
      <c r="C66" s="129"/>
      <c r="D66" s="129"/>
      <c r="E66" s="129"/>
      <c r="F66" s="129"/>
      <c r="G66" s="129"/>
      <c r="H66" s="129"/>
      <c r="I66" s="129"/>
      <c r="J66" s="189" t="s">
        <v>173</v>
      </c>
      <c r="K66" s="190"/>
      <c r="L66" s="190"/>
      <c r="M66" s="191"/>
      <c r="N66" s="199" t="str">
        <f>VLOOKUP($AX$1,調査票入力!$A:$FJ,118,FALSE)</f>
        <v>一部介助</v>
      </c>
      <c r="O66" s="200"/>
      <c r="P66" s="200"/>
      <c r="Q66" s="200"/>
      <c r="R66" s="200"/>
      <c r="S66" s="200"/>
      <c r="T66" s="201"/>
      <c r="U66" s="199" t="str">
        <f>VLOOKUP($AX$1,調査票入力!$A:$FJ,119,FALSE)&amp;""</f>
        <v>間に合わないこともあり、パッド使用</v>
      </c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5"/>
      <c r="AV66" s="1"/>
    </row>
    <row r="67" spans="2:48" ht="17.25" customHeight="1">
      <c r="B67" s="129"/>
      <c r="C67" s="129"/>
      <c r="D67" s="129"/>
      <c r="E67" s="129"/>
      <c r="F67" s="129"/>
      <c r="G67" s="129"/>
      <c r="H67" s="129"/>
      <c r="I67" s="129"/>
      <c r="J67" s="189" t="s">
        <v>174</v>
      </c>
      <c r="K67" s="190"/>
      <c r="L67" s="190"/>
      <c r="M67" s="191"/>
      <c r="N67" s="199" t="str">
        <f>VLOOKUP($AX$1,調査票入力!$A:$FJ,120,FALSE)</f>
        <v>一部介助</v>
      </c>
      <c r="O67" s="200"/>
      <c r="P67" s="200"/>
      <c r="Q67" s="200"/>
      <c r="R67" s="200"/>
      <c r="S67" s="200"/>
      <c r="T67" s="201"/>
      <c r="U67" s="199" t="str">
        <f>VLOOKUP($AX$1,調査票入力!$A:$FJ,121,FALSE)&amp;""</f>
        <v>要ｼｬﾜｰﾁｪｱ、洗身等で一部介助</v>
      </c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5"/>
      <c r="AV67" s="1"/>
    </row>
    <row r="68" spans="2:48" ht="17.25" customHeight="1">
      <c r="B68" s="129"/>
      <c r="C68" s="129"/>
      <c r="D68" s="129"/>
      <c r="E68" s="129"/>
      <c r="F68" s="129"/>
      <c r="G68" s="129"/>
      <c r="H68" s="129"/>
      <c r="I68" s="129"/>
      <c r="J68" s="189" t="s">
        <v>175</v>
      </c>
      <c r="K68" s="190"/>
      <c r="L68" s="190"/>
      <c r="M68" s="191"/>
      <c r="N68" s="199" t="str">
        <f>VLOOKUP($AX$1,調査票入力!$A:$FJ,122,FALSE)</f>
        <v>一部介助</v>
      </c>
      <c r="O68" s="200"/>
      <c r="P68" s="200"/>
      <c r="Q68" s="200"/>
      <c r="R68" s="200"/>
      <c r="S68" s="200"/>
      <c r="T68" s="201"/>
      <c r="U68" s="199" t="str">
        <f>VLOOKUP($AX$1,調査票入力!$A:$FJ,123,FALSE)&amp;""</f>
        <v>指示があれば可能</v>
      </c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  <c r="AS68" s="200"/>
      <c r="AT68" s="200"/>
      <c r="AU68" s="205"/>
      <c r="AV68" s="1"/>
    </row>
    <row r="69" spans="2:48" ht="17.25" customHeight="1">
      <c r="B69" s="129"/>
      <c r="C69" s="129"/>
      <c r="D69" s="129"/>
      <c r="E69" s="129"/>
      <c r="F69" s="129"/>
      <c r="G69" s="129"/>
      <c r="H69" s="129"/>
      <c r="I69" s="129"/>
      <c r="J69" s="189" t="s">
        <v>176</v>
      </c>
      <c r="K69" s="190"/>
      <c r="L69" s="190"/>
      <c r="M69" s="191"/>
      <c r="N69" s="199" t="str">
        <f>VLOOKUP($AX$1,調査票入力!$A:$FJ,124,FALSE)</f>
        <v>一部介助</v>
      </c>
      <c r="O69" s="200"/>
      <c r="P69" s="200"/>
      <c r="Q69" s="200"/>
      <c r="R69" s="200"/>
      <c r="S69" s="200"/>
      <c r="T69" s="201"/>
      <c r="U69" s="199" t="str">
        <f>VLOOKUP($AX$1,調査票入力!$A:$FJ,125,FALSE)&amp;""</f>
        <v>屋外は杖使用。ふらつきあり、支えが必要。</v>
      </c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  <c r="AP69" s="200"/>
      <c r="AQ69" s="200"/>
      <c r="AR69" s="200"/>
      <c r="AS69" s="200"/>
      <c r="AT69" s="200"/>
      <c r="AU69" s="205"/>
      <c r="AV69" s="1"/>
    </row>
    <row r="70" spans="2:48" ht="17.25" customHeight="1">
      <c r="B70" s="129"/>
      <c r="C70" s="129"/>
      <c r="D70" s="129"/>
      <c r="E70" s="129"/>
      <c r="F70" s="129"/>
      <c r="G70" s="129"/>
      <c r="H70" s="129"/>
      <c r="I70" s="129"/>
      <c r="J70" s="189" t="s">
        <v>177</v>
      </c>
      <c r="K70" s="190"/>
      <c r="L70" s="190"/>
      <c r="M70" s="191"/>
      <c r="N70" s="199" t="str">
        <f>VLOOKUP($AX$1,調査票入力!$A:$FJ,126,FALSE)</f>
        <v>服薬確認</v>
      </c>
      <c r="O70" s="200"/>
      <c r="P70" s="200"/>
      <c r="Q70" s="200"/>
      <c r="R70" s="200"/>
      <c r="S70" s="200"/>
      <c r="T70" s="201"/>
      <c r="U70" s="199" t="str">
        <f>VLOOKUP($AX$1,調査票入力!$A:$FJ,127,FALSE)&amp;""</f>
        <v>飲み忘れるため、服薬確認が必要</v>
      </c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5"/>
      <c r="AV70" s="1"/>
    </row>
    <row r="71" spans="2:48" ht="17.25" customHeight="1">
      <c r="B71" s="129"/>
      <c r="C71" s="129"/>
      <c r="D71" s="129"/>
      <c r="E71" s="129"/>
      <c r="F71" s="129"/>
      <c r="G71" s="129"/>
      <c r="H71" s="129"/>
      <c r="I71" s="129"/>
      <c r="J71" s="192" t="s">
        <v>178</v>
      </c>
      <c r="K71" s="193"/>
      <c r="L71" s="193"/>
      <c r="M71" s="194"/>
      <c r="N71" s="223" t="str">
        <f>VLOOKUP($AX$1,調査票入力!$A:$FJ,128,FALSE)&amp;""</f>
        <v/>
      </c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224"/>
      <c r="AV71" s="1"/>
    </row>
    <row r="72" spans="2:48" ht="15" customHeight="1">
      <c r="B72" s="129" t="s">
        <v>253</v>
      </c>
      <c r="C72" s="129"/>
      <c r="D72" s="129"/>
      <c r="E72" s="129"/>
      <c r="F72" s="129"/>
      <c r="G72" s="129"/>
      <c r="H72" s="129"/>
      <c r="I72" s="129"/>
      <c r="J72" s="225" t="s">
        <v>283</v>
      </c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6"/>
      <c r="X72" s="226"/>
      <c r="Y72" s="226"/>
      <c r="Z72" s="226"/>
      <c r="AA72" s="226"/>
      <c r="AB72" s="226"/>
      <c r="AC72" s="226"/>
      <c r="AD72" s="226"/>
      <c r="AE72" s="226"/>
      <c r="AF72" s="226"/>
      <c r="AG72" s="226"/>
      <c r="AH72" s="226"/>
      <c r="AI72" s="226"/>
      <c r="AJ72" s="226"/>
      <c r="AK72" s="226"/>
      <c r="AL72" s="226"/>
      <c r="AM72" s="226"/>
      <c r="AN72" s="226"/>
      <c r="AO72" s="226"/>
      <c r="AP72" s="226"/>
      <c r="AQ72" s="226"/>
      <c r="AR72" s="226"/>
      <c r="AS72" s="226"/>
      <c r="AT72" s="226"/>
      <c r="AU72" s="227"/>
      <c r="AV72" s="1"/>
    </row>
    <row r="73" spans="2:48" ht="15" customHeight="1">
      <c r="B73" s="129"/>
      <c r="C73" s="129"/>
      <c r="D73" s="129"/>
      <c r="E73" s="129"/>
      <c r="F73" s="129"/>
      <c r="G73" s="129"/>
      <c r="H73" s="129"/>
      <c r="I73" s="129"/>
      <c r="J73" s="228" t="str">
        <f>"（"&amp;VLOOKUP($AX$1,調査票入力!$A:$FJ,129,FALSE)&amp;"　　　）"</f>
        <v>（認知症のため、環境変化等によりパニックになりやすいため、声かけに配慮が必要。　　　）</v>
      </c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  <c r="AJ73" s="229"/>
      <c r="AK73" s="229"/>
      <c r="AL73" s="229"/>
      <c r="AM73" s="229"/>
      <c r="AN73" s="229"/>
      <c r="AO73" s="229"/>
      <c r="AP73" s="229"/>
      <c r="AQ73" s="229"/>
      <c r="AR73" s="229"/>
      <c r="AS73" s="229"/>
      <c r="AT73" s="229"/>
      <c r="AU73" s="230"/>
      <c r="AV73" s="17"/>
    </row>
    <row r="74" spans="2:48" ht="15" customHeight="1">
      <c r="B74" s="129"/>
      <c r="C74" s="129"/>
      <c r="D74" s="129"/>
      <c r="E74" s="129"/>
      <c r="F74" s="129"/>
      <c r="G74" s="129"/>
      <c r="H74" s="129"/>
      <c r="I74" s="129"/>
      <c r="J74" s="228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  <c r="AJ74" s="229"/>
      <c r="AK74" s="229"/>
      <c r="AL74" s="229"/>
      <c r="AM74" s="229"/>
      <c r="AN74" s="229"/>
      <c r="AO74" s="229"/>
      <c r="AP74" s="229"/>
      <c r="AQ74" s="229"/>
      <c r="AR74" s="229"/>
      <c r="AS74" s="229"/>
      <c r="AT74" s="229"/>
      <c r="AU74" s="230"/>
      <c r="AV74" s="1"/>
    </row>
    <row r="75" spans="2:48" ht="15" customHeight="1">
      <c r="B75" s="129"/>
      <c r="C75" s="129"/>
      <c r="D75" s="129"/>
      <c r="E75" s="129"/>
      <c r="F75" s="129"/>
      <c r="G75" s="129"/>
      <c r="H75" s="129"/>
      <c r="I75" s="129"/>
      <c r="J75" s="206" t="s">
        <v>286</v>
      </c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07"/>
      <c r="AC75" s="207"/>
      <c r="AD75" s="207"/>
      <c r="AE75" s="207"/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07"/>
      <c r="AU75" s="208"/>
      <c r="AV75" s="17"/>
    </row>
    <row r="76" spans="2:48" ht="15" customHeight="1">
      <c r="B76" s="129"/>
      <c r="C76" s="129"/>
      <c r="D76" s="129"/>
      <c r="E76" s="129"/>
      <c r="F76" s="129"/>
      <c r="G76" s="129"/>
      <c r="H76" s="129"/>
      <c r="I76" s="129"/>
      <c r="J76" s="209" t="str">
        <f>"（"&amp;VLOOKUP($AX$1,調査票入力!$A:$FJ,130,FALSE)&amp;"　　　）"</f>
        <v>（ふらつきによる転倒に注意。　　　）</v>
      </c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1"/>
      <c r="AV76" s="17"/>
    </row>
    <row r="77" spans="2:48" ht="15" customHeight="1">
      <c r="B77" s="129"/>
      <c r="C77" s="129"/>
      <c r="D77" s="129"/>
      <c r="E77" s="129"/>
      <c r="F77" s="129"/>
      <c r="G77" s="129"/>
      <c r="H77" s="129"/>
      <c r="I77" s="129"/>
      <c r="J77" s="212"/>
      <c r="K77" s="213"/>
      <c r="L77" s="213"/>
      <c r="M77" s="213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3"/>
      <c r="AA77" s="213"/>
      <c r="AB77" s="213"/>
      <c r="AC77" s="213"/>
      <c r="AD77" s="213"/>
      <c r="AE77" s="213"/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4"/>
      <c r="AV77" s="1"/>
    </row>
    <row r="78" spans="2:48" ht="7.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2:48">
      <c r="B79" s="1" t="s">
        <v>254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2:48" ht="18.75" customHeight="1">
      <c r="B80" s="129" t="s">
        <v>255</v>
      </c>
      <c r="C80" s="129"/>
      <c r="D80" s="129"/>
      <c r="E80" s="129"/>
      <c r="F80" s="129"/>
      <c r="G80" s="129"/>
      <c r="H80" s="129"/>
      <c r="I80" s="161"/>
      <c r="J80" s="121" t="str">
        <f>VLOOKUP($AX$1,調査票入力!$A:$FJ,131,FALSE)&amp;IF(VLOOKUP($AX$1,調査票入力!$A:$FJ,132,FALSE)&lt;&gt;"","　（"&amp;VLOOKUP($AX$1,調査票入力!$A:$FJ,132,FALSE)&amp;"）","")</f>
        <v>高齢者等避難の発令</v>
      </c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22"/>
      <c r="AV80" s="1"/>
    </row>
    <row r="81" spans="2:48" ht="18.75" customHeight="1">
      <c r="B81" s="129" t="s">
        <v>256</v>
      </c>
      <c r="C81" s="129"/>
      <c r="D81" s="129"/>
      <c r="E81" s="129"/>
      <c r="F81" s="129"/>
      <c r="G81" s="129"/>
      <c r="H81" s="129"/>
      <c r="I81" s="129"/>
      <c r="J81" s="121" t="str">
        <f>IF(VLOOKUP($AX$1,調査票入力!$A:$FJ,133,FALSE)&lt;&gt;"","　・"&amp;VLOOKUP($AX$1,調査票入力!$A:$FJ,133,FALSE),"")&amp;IF(VLOOKUP($AX$1,調査票入力!$A:$FJ,134,FALSE)&lt;&gt;"","　・"&amp;VLOOKUP($AX$1,調査票入力!$A:$FJ,134,FALSE),"")&amp;IF(VLOOKUP($AX$1,調査票入力!$A:$FJ,135,FALSE)&lt;&gt;"","　・"&amp;VLOOKUP($AX$1,調査票入力!$A:$FJ,135,FALSE),"")&amp;IF(VLOOKUP($AX$1,調査票入力!$A:$FJ,136,FALSE)&lt;&gt;"","　・"&amp;VLOOKUP($AX$1,調査票入力!$A:$FJ,136,FALSE),"")&amp;IF(VLOOKUP($AX$1,調査票入力!$A:$FJ,137,FALSE)&lt;&gt;"","　・"&amp;VLOOKUP($AX$1,調査票入力!$A:$FJ,137,FALSE),"")&amp;IF(VLOOKUP($AX$1,調査票入力!$A:$FJ,138,FALSE)&lt;&gt;"","　・"&amp;VLOOKUP($AX$1,調査票入力!$A:$FJ,138,FALSE),"")&amp;IF(VLOOKUP($AX$1,調査票入力!$A:$FJ,139,FALSE)&lt;&gt;"","　・"&amp;VLOOKUP($AX$1,調査票入力!$A:$FJ,139,FALSE),"")</f>
        <v>　・避難所</v>
      </c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22"/>
      <c r="AV81" s="1"/>
    </row>
    <row r="82" spans="2:48" ht="15" customHeight="1">
      <c r="B82" s="129"/>
      <c r="C82" s="129"/>
      <c r="D82" s="129"/>
      <c r="E82" s="129"/>
      <c r="F82" s="129"/>
      <c r="G82" s="129"/>
      <c r="H82" s="129"/>
      <c r="I82" s="129"/>
      <c r="J82" s="115" t="str">
        <f>"私が避難する場所は、"&amp;VLOOKUP($AX$1,調査票入力!$A:$FJ,140,FALSE)</f>
        <v>私が避難する場所は、◎◎小学校</v>
      </c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7"/>
      <c r="AV82" s="1"/>
    </row>
    <row r="83" spans="2:48" ht="15" customHeight="1">
      <c r="B83" s="129"/>
      <c r="C83" s="129"/>
      <c r="D83" s="129"/>
      <c r="E83" s="129"/>
      <c r="F83" s="129"/>
      <c r="G83" s="129"/>
      <c r="H83" s="129"/>
      <c r="I83" s="129"/>
      <c r="J83" s="118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119"/>
      <c r="AN83" s="119"/>
      <c r="AO83" s="119"/>
      <c r="AP83" s="119"/>
      <c r="AQ83" s="119"/>
      <c r="AR83" s="119"/>
      <c r="AS83" s="119"/>
      <c r="AT83" s="119"/>
      <c r="AU83" s="120"/>
      <c r="AV83" s="1"/>
    </row>
    <row r="84" spans="2:48" ht="15" customHeight="1">
      <c r="B84" s="129" t="s">
        <v>257</v>
      </c>
      <c r="C84" s="129"/>
      <c r="D84" s="129"/>
      <c r="E84" s="129"/>
      <c r="F84" s="129"/>
      <c r="G84" s="129"/>
      <c r="H84" s="129"/>
      <c r="I84" s="129"/>
      <c r="J84" s="121" t="s">
        <v>287</v>
      </c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3"/>
      <c r="AU84" s="122"/>
      <c r="AV84" s="6"/>
    </row>
    <row r="85" spans="2:48" ht="18.75" customHeight="1">
      <c r="B85" s="129"/>
      <c r="C85" s="129"/>
      <c r="D85" s="129"/>
      <c r="E85" s="129"/>
      <c r="F85" s="129"/>
      <c r="G85" s="129"/>
      <c r="H85" s="129"/>
      <c r="I85" s="129"/>
      <c r="J85" s="27"/>
      <c r="K85" s="160" t="s">
        <v>258</v>
      </c>
      <c r="L85" s="160"/>
      <c r="M85" s="160"/>
      <c r="N85" s="156" t="str">
        <f>VLOOKUP($AX$1,調査票入力!$A:$FJ,141,FALSE)&amp;VLOOKUP($AX$1,調査票入力!$A:$FJ,142,FALSE)</f>
        <v>長崎　花子</v>
      </c>
      <c r="O85" s="156"/>
      <c r="P85" s="156"/>
      <c r="Q85" s="156"/>
      <c r="R85" s="156"/>
      <c r="S85" s="156"/>
      <c r="T85" s="156"/>
      <c r="U85" s="156"/>
      <c r="V85" s="156"/>
      <c r="W85" s="159" t="s">
        <v>259</v>
      </c>
      <c r="X85" s="159"/>
      <c r="Y85" s="159"/>
      <c r="Z85" s="156" t="str">
        <f>VLOOKUP($AX$1,調査票入力!$A:$FJ,143,FALSE)&amp;""</f>
        <v>長女</v>
      </c>
      <c r="AA85" s="156"/>
      <c r="AB85" s="156"/>
      <c r="AC85" s="156"/>
      <c r="AD85" s="156"/>
      <c r="AE85" s="156"/>
      <c r="AF85" s="159" t="s">
        <v>260</v>
      </c>
      <c r="AG85" s="159"/>
      <c r="AH85" s="159"/>
      <c r="AI85" s="159"/>
      <c r="AJ85" s="159"/>
      <c r="AK85" s="156" t="str">
        <f>VLOOKUP($AX$1,調査票入力!$A:$FJ,144,FALSE)&amp;""</f>
        <v>080-0000-0000</v>
      </c>
      <c r="AL85" s="156"/>
      <c r="AM85" s="156"/>
      <c r="AN85" s="156"/>
      <c r="AO85" s="156"/>
      <c r="AP85" s="156"/>
      <c r="AQ85" s="156"/>
      <c r="AR85" s="156"/>
      <c r="AS85" s="156"/>
      <c r="AT85" s="156"/>
      <c r="AU85" s="157"/>
      <c r="AV85" s="6"/>
    </row>
    <row r="86" spans="2:48" ht="18.75" customHeight="1">
      <c r="B86" s="129"/>
      <c r="C86" s="129"/>
      <c r="D86" s="129"/>
      <c r="E86" s="129"/>
      <c r="F86" s="129"/>
      <c r="G86" s="129"/>
      <c r="H86" s="129"/>
      <c r="I86" s="129"/>
      <c r="J86" s="27"/>
      <c r="K86" s="160" t="s">
        <v>261</v>
      </c>
      <c r="L86" s="160"/>
      <c r="M86" s="160"/>
      <c r="N86" s="156" t="str">
        <f>VLOOKUP($AX$1,調査票入力!$A:$FJ,145,FALSE)&amp;""</f>
        <v/>
      </c>
      <c r="O86" s="156"/>
      <c r="P86" s="156"/>
      <c r="Q86" s="156"/>
      <c r="R86" s="156"/>
      <c r="S86" s="156"/>
      <c r="T86" s="156"/>
      <c r="U86" s="156"/>
      <c r="V86" s="156"/>
      <c r="W86" s="159" t="s">
        <v>262</v>
      </c>
      <c r="X86" s="159"/>
      <c r="Y86" s="159"/>
      <c r="Z86" s="156" t="str">
        <f>VLOOKUP($AX$1,調査票入力!$A:$FJ,145,FALSE)&amp;""</f>
        <v/>
      </c>
      <c r="AA86" s="156"/>
      <c r="AB86" s="156"/>
      <c r="AC86" s="156"/>
      <c r="AD86" s="156"/>
      <c r="AE86" s="156"/>
      <c r="AF86" s="159" t="s">
        <v>260</v>
      </c>
      <c r="AG86" s="159"/>
      <c r="AH86" s="159"/>
      <c r="AI86" s="159"/>
      <c r="AJ86" s="159"/>
      <c r="AK86" s="156" t="str">
        <f>VLOOKUP($AX$1,調査票入力!$A:$FJ,147,FALSE)&amp;""</f>
        <v/>
      </c>
      <c r="AL86" s="156"/>
      <c r="AM86" s="156"/>
      <c r="AN86" s="156"/>
      <c r="AO86" s="156"/>
      <c r="AP86" s="156"/>
      <c r="AQ86" s="156"/>
      <c r="AR86" s="156"/>
      <c r="AS86" s="156"/>
      <c r="AT86" s="156"/>
      <c r="AU86" s="157"/>
      <c r="AV86" s="6"/>
    </row>
    <row r="87" spans="2:48" ht="15" customHeight="1">
      <c r="B87" s="129"/>
      <c r="C87" s="129"/>
      <c r="D87" s="129"/>
      <c r="E87" s="129"/>
      <c r="F87" s="129"/>
      <c r="G87" s="129"/>
      <c r="H87" s="129"/>
      <c r="I87" s="129"/>
      <c r="J87" s="220" t="s">
        <v>288</v>
      </c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2"/>
      <c r="AV87" s="6"/>
    </row>
    <row r="88" spans="2:48" ht="18.75" customHeight="1">
      <c r="B88" s="129"/>
      <c r="C88" s="129"/>
      <c r="D88" s="129"/>
      <c r="E88" s="129"/>
      <c r="F88" s="129"/>
      <c r="G88" s="129"/>
      <c r="H88" s="129"/>
      <c r="I88" s="129"/>
      <c r="J88" s="27"/>
      <c r="K88" s="160" t="s">
        <v>258</v>
      </c>
      <c r="L88" s="160"/>
      <c r="M88" s="160"/>
      <c r="N88" s="156" t="str">
        <f>VLOOKUP($AX$1,調査票入力!$A:$FJ,148,FALSE)&amp;VLOOKUP($AX$1,調査票入力!$A:$FJ,149,FALSE)</f>
        <v>すこやか　一子</v>
      </c>
      <c r="O88" s="156"/>
      <c r="P88" s="156"/>
      <c r="Q88" s="156"/>
      <c r="R88" s="156"/>
      <c r="S88" s="156"/>
      <c r="T88" s="156"/>
      <c r="U88" s="156"/>
      <c r="V88" s="156"/>
      <c r="W88" s="159" t="s">
        <v>259</v>
      </c>
      <c r="X88" s="159"/>
      <c r="Y88" s="159"/>
      <c r="Z88" s="156" t="str">
        <f>VLOOKUP($AX$1,調査票入力!$A:$FJ,150,FALSE)&amp;""</f>
        <v>友人</v>
      </c>
      <c r="AA88" s="156"/>
      <c r="AB88" s="156"/>
      <c r="AC88" s="156"/>
      <c r="AD88" s="156"/>
      <c r="AE88" s="156"/>
      <c r="AF88" s="159" t="s">
        <v>260</v>
      </c>
      <c r="AG88" s="159"/>
      <c r="AH88" s="159"/>
      <c r="AI88" s="159"/>
      <c r="AJ88" s="159"/>
      <c r="AK88" s="156" t="str">
        <f>VLOOKUP($AX$1,調査票入力!$A:$FJ,151,FALSE)&amp;""</f>
        <v>090-0000-0001</v>
      </c>
      <c r="AL88" s="156"/>
      <c r="AM88" s="156"/>
      <c r="AN88" s="156"/>
      <c r="AO88" s="156"/>
      <c r="AP88" s="156"/>
      <c r="AQ88" s="156"/>
      <c r="AR88" s="156"/>
      <c r="AS88" s="156"/>
      <c r="AT88" s="156"/>
      <c r="AU88" s="157"/>
      <c r="AV88" s="6"/>
    </row>
    <row r="89" spans="2:48" ht="18.75" customHeight="1">
      <c r="B89" s="129"/>
      <c r="C89" s="129"/>
      <c r="D89" s="129"/>
      <c r="E89" s="129"/>
      <c r="F89" s="129"/>
      <c r="G89" s="129"/>
      <c r="H89" s="129"/>
      <c r="I89" s="129"/>
      <c r="J89" s="27"/>
      <c r="K89" s="160" t="s">
        <v>258</v>
      </c>
      <c r="L89" s="160"/>
      <c r="M89" s="160"/>
      <c r="N89" s="158" t="str">
        <f>VLOOKUP($AX$1,調査票入力!$A:$FJ,152,FALSE)&amp;""</f>
        <v/>
      </c>
      <c r="O89" s="158"/>
      <c r="P89" s="158"/>
      <c r="Q89" s="158"/>
      <c r="R89" s="158"/>
      <c r="S89" s="158"/>
      <c r="T89" s="158"/>
      <c r="U89" s="158"/>
      <c r="V89" s="158"/>
      <c r="W89" s="159" t="s">
        <v>259</v>
      </c>
      <c r="X89" s="159"/>
      <c r="Y89" s="159"/>
      <c r="Z89" s="158" t="str">
        <f>VLOOKUP($AX$1,調査票入力!$A:$FJ,153,FALSE)&amp;""</f>
        <v/>
      </c>
      <c r="AA89" s="158"/>
      <c r="AB89" s="158"/>
      <c r="AC89" s="158"/>
      <c r="AD89" s="158"/>
      <c r="AE89" s="158"/>
      <c r="AF89" s="159" t="s">
        <v>260</v>
      </c>
      <c r="AG89" s="159"/>
      <c r="AH89" s="159"/>
      <c r="AI89" s="159"/>
      <c r="AJ89" s="159"/>
      <c r="AK89" s="158" t="str">
        <f>VLOOKUP($AX$1,調査票入力!$A:$FJ,154,FALSE)&amp;""</f>
        <v/>
      </c>
      <c r="AL89" s="158"/>
      <c r="AM89" s="158"/>
      <c r="AN89" s="158"/>
      <c r="AO89" s="158"/>
      <c r="AP89" s="158"/>
      <c r="AQ89" s="158"/>
      <c r="AR89" s="158"/>
      <c r="AS89" s="158"/>
      <c r="AT89" s="158"/>
      <c r="AU89" s="157"/>
      <c r="AV89" s="6"/>
    </row>
    <row r="90" spans="2:48" ht="12.75" customHeight="1">
      <c r="B90" s="129"/>
      <c r="C90" s="129"/>
      <c r="D90" s="129"/>
      <c r="E90" s="129"/>
      <c r="F90" s="129"/>
      <c r="G90" s="129"/>
      <c r="H90" s="129"/>
      <c r="I90" s="129"/>
      <c r="J90" s="35"/>
      <c r="K90" s="149" t="s">
        <v>263</v>
      </c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50"/>
      <c r="AV90" s="13"/>
    </row>
    <row r="91" spans="2:48" ht="12.75" customHeight="1">
      <c r="B91" s="129"/>
      <c r="C91" s="129"/>
      <c r="D91" s="129"/>
      <c r="E91" s="129"/>
      <c r="F91" s="129"/>
      <c r="G91" s="129"/>
      <c r="H91" s="129"/>
      <c r="I91" s="129"/>
      <c r="J91" s="18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2"/>
      <c r="AV91" s="13"/>
    </row>
    <row r="92" spans="2:48" ht="18.75" customHeight="1">
      <c r="B92" s="129" t="s">
        <v>264</v>
      </c>
      <c r="C92" s="129"/>
      <c r="D92" s="129"/>
      <c r="E92" s="129"/>
      <c r="F92" s="129"/>
      <c r="G92" s="129"/>
      <c r="H92" s="129"/>
      <c r="I92" s="129"/>
      <c r="J92" s="121" t="str">
        <f>IF(VLOOKUP($AX$1,調査票入力!$A:$FJ,155,FALSE)&lt;&gt;"","　・"&amp;VLOOKUP($AX$1,調査票入力!$A:$FJ,155,FALSE),"")&amp;IF(VLOOKUP($AX$1,調査票入力!$A:$FJ,156,FALSE)&lt;&gt;"","　・"&amp;VLOOKUP($AX$1,調査票入力!$A:$FJ,156,FALSE),"")&amp;IF(VLOOKUP($AX$1,調査票入力!$A:$FJ,157,FALSE)&lt;&gt;"","　・"&amp;VLOOKUP($AX$1,調査票入力!$A:$FJ,157,FALSE),"")&amp;IF(VLOOKUP($AX$1,調査票入力!$A:$FJ,158,FALSE)&lt;&gt;"","　・"&amp;VLOOKUP($AX$1,調査票入力!$A:$FJ,158,FALSE),"")&amp;IF(VLOOKUP($AX$1,調査票入力!$A:$FJ,159,FALSE)&lt;&gt;"","　・"&amp;VLOOKUP($AX$1,調査票入力!$A:$FJ,159,FALSE),"")&amp;IF(VLOOKUP($AX$1,調査票入力!$A:$FJ,160,FALSE)&lt;&gt;"","　・"&amp;VLOOKUP($AX$1,調査票入力!$A:$FJ,160,FALSE),"")</f>
        <v>　・タクシー</v>
      </c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  <c r="AT92" s="103"/>
      <c r="AU92" s="122"/>
      <c r="AV92" s="1"/>
    </row>
    <row r="93" spans="2:48" ht="18.75" customHeight="1">
      <c r="B93" s="129" t="s">
        <v>265</v>
      </c>
      <c r="C93" s="129"/>
      <c r="D93" s="129"/>
      <c r="E93" s="129"/>
      <c r="F93" s="129"/>
      <c r="G93" s="129"/>
      <c r="H93" s="129"/>
      <c r="I93" s="129"/>
      <c r="J93" s="126" t="str">
        <f>VLOOKUP($AX$1,調査票入力!$A:$FJ,161,FALSE)&amp;""</f>
        <v>1人体制</v>
      </c>
      <c r="K93" s="124"/>
      <c r="L93" s="124"/>
      <c r="M93" s="124"/>
      <c r="N93" s="124"/>
      <c r="O93" s="124"/>
      <c r="P93" s="124"/>
      <c r="Q93" s="124"/>
      <c r="R93" s="124" t="str">
        <f>IF(VLOOKUP($AX$1,調査票入力!$A:$FJ,162,FALSE)&lt;&gt;"","（"&amp;VLOOKUP($AX$1,調査票入力!$A:$FJ,162,FALSE)&amp;"）","")</f>
        <v/>
      </c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24"/>
      <c r="AH93" s="124"/>
      <c r="AI93" s="124"/>
      <c r="AJ93" s="124"/>
      <c r="AK93" s="124"/>
      <c r="AL93" s="124"/>
      <c r="AM93" s="124"/>
      <c r="AN93" s="124"/>
      <c r="AO93" s="124"/>
      <c r="AP93" s="124"/>
      <c r="AQ93" s="124"/>
      <c r="AR93" s="124"/>
      <c r="AS93" s="124"/>
      <c r="AT93" s="124"/>
      <c r="AU93" s="125"/>
      <c r="AV93" s="1"/>
    </row>
    <row r="94" spans="2:48" ht="15" customHeight="1">
      <c r="B94" s="148" t="s">
        <v>266</v>
      </c>
      <c r="C94" s="148"/>
      <c r="D94" s="148"/>
      <c r="E94" s="148"/>
      <c r="F94" s="148"/>
      <c r="G94" s="148"/>
      <c r="H94" s="148"/>
      <c r="I94" s="148"/>
      <c r="J94" s="112" t="str">
        <f>VLOOKUP($AX$1,調査票入力!$A:$FJ,163,FALSE)&amp;""</f>
        <v>車道に出るまで坂がある。杖使用によりふらつくので支えが必要。</v>
      </c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4"/>
      <c r="AV94" s="1"/>
    </row>
    <row r="95" spans="2:48" ht="15" customHeight="1">
      <c r="B95" s="148"/>
      <c r="C95" s="148"/>
      <c r="D95" s="148"/>
      <c r="E95" s="148"/>
      <c r="F95" s="148"/>
      <c r="G95" s="148"/>
      <c r="H95" s="148"/>
      <c r="I95" s="148"/>
      <c r="J95" s="115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7"/>
      <c r="AV95" s="1"/>
    </row>
    <row r="96" spans="2:48" ht="13.5" customHeight="1">
      <c r="B96" s="134" t="s">
        <v>267</v>
      </c>
      <c r="C96" s="135"/>
      <c r="D96" s="135"/>
      <c r="E96" s="135"/>
      <c r="F96" s="135"/>
      <c r="G96" s="135"/>
      <c r="H96" s="135"/>
      <c r="I96" s="136"/>
      <c r="J96" s="19"/>
      <c r="K96" s="143" t="s">
        <v>284</v>
      </c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4"/>
      <c r="AV96" s="1"/>
    </row>
    <row r="97" spans="2:48">
      <c r="B97" s="137"/>
      <c r="C97" s="138"/>
      <c r="D97" s="138"/>
      <c r="E97" s="138"/>
      <c r="F97" s="138"/>
      <c r="G97" s="138"/>
      <c r="H97" s="138"/>
      <c r="I97" s="139"/>
      <c r="J97" s="14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6"/>
      <c r="AV97" s="15"/>
    </row>
    <row r="98" spans="2:48" ht="18.75" customHeight="1">
      <c r="B98" s="140"/>
      <c r="C98" s="141"/>
      <c r="D98" s="141"/>
      <c r="E98" s="141"/>
      <c r="F98" s="141"/>
      <c r="G98" s="141"/>
      <c r="H98" s="141"/>
      <c r="I98" s="142"/>
      <c r="J98" s="153" t="str">
        <f>VLOOKUP($AX$1,調査票入力!$A:$FJ,164,FALSE)&amp;""</f>
        <v>同意します</v>
      </c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5"/>
      <c r="AV98" s="15"/>
    </row>
    <row r="99" spans="2:48">
      <c r="B99" s="1"/>
      <c r="C99" s="1"/>
      <c r="D99" s="1"/>
      <c r="E99" s="1"/>
      <c r="F99" s="1"/>
      <c r="G99" s="1"/>
      <c r="H99" s="1"/>
      <c r="I99" s="1"/>
      <c r="J99" s="147" t="s">
        <v>392</v>
      </c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</row>
    <row r="100" spans="2:48">
      <c r="B100" s="1"/>
      <c r="C100" s="1"/>
      <c r="D100" s="1"/>
      <c r="E100" s="1"/>
      <c r="F100" s="1"/>
      <c r="G100" s="1"/>
      <c r="H100" s="1"/>
      <c r="I100" s="1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</row>
    <row r="101" spans="2:48" ht="18.75" customHeight="1">
      <c r="B101" s="215" t="s">
        <v>400</v>
      </c>
      <c r="C101" s="215"/>
      <c r="D101" s="215"/>
      <c r="E101" s="215"/>
      <c r="F101" s="215"/>
      <c r="G101" s="215"/>
      <c r="H101" s="215"/>
      <c r="I101" s="215"/>
      <c r="J101" s="215"/>
      <c r="K101" s="215"/>
      <c r="L101" s="215"/>
      <c r="M101" s="215"/>
      <c r="N101" s="215"/>
      <c r="O101" s="215"/>
      <c r="P101" s="215"/>
      <c r="Q101" s="215"/>
      <c r="R101" s="215"/>
      <c r="S101" s="215"/>
      <c r="T101" s="215"/>
      <c r="U101" s="215"/>
      <c r="V101" s="215"/>
      <c r="W101" s="215"/>
      <c r="X101" s="215"/>
      <c r="Y101" s="215"/>
      <c r="Z101" s="215"/>
      <c r="AA101" s="215"/>
      <c r="AB101" s="215"/>
      <c r="AC101" s="215"/>
      <c r="AD101" s="215"/>
      <c r="AE101" s="215"/>
      <c r="AF101" s="215"/>
      <c r="AG101" s="215"/>
      <c r="AH101" s="215"/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15"/>
      <c r="AT101" s="215"/>
      <c r="AU101" s="215"/>
      <c r="AV101" s="215"/>
    </row>
  </sheetData>
  <sheetProtection sheet="1" objects="1" scenarios="1"/>
  <protectedRanges>
    <protectedRange sqref="AX1" name="番号入力"/>
  </protectedRanges>
  <mergeCells count="203">
    <mergeCell ref="J75:AU75"/>
    <mergeCell ref="J76:AU77"/>
    <mergeCell ref="B101:AV101"/>
    <mergeCell ref="Q10:AR11"/>
    <mergeCell ref="Q8:AR9"/>
    <mergeCell ref="C10:P11"/>
    <mergeCell ref="C8:P9"/>
    <mergeCell ref="J84:AU84"/>
    <mergeCell ref="J87:AU87"/>
    <mergeCell ref="K85:M85"/>
    <mergeCell ref="K86:M86"/>
    <mergeCell ref="W85:Y85"/>
    <mergeCell ref="W86:Y86"/>
    <mergeCell ref="AF85:AJ85"/>
    <mergeCell ref="N71:AU71"/>
    <mergeCell ref="J72:AU72"/>
    <mergeCell ref="J73:AU74"/>
    <mergeCell ref="J81:AU81"/>
    <mergeCell ref="J82:AU83"/>
    <mergeCell ref="N65:T65"/>
    <mergeCell ref="N66:T66"/>
    <mergeCell ref="N67:T67"/>
    <mergeCell ref="N68:T68"/>
    <mergeCell ref="J64:M64"/>
    <mergeCell ref="J66:M66"/>
    <mergeCell ref="J67:M67"/>
    <mergeCell ref="J68:M68"/>
    <mergeCell ref="J69:M69"/>
    <mergeCell ref="J70:M70"/>
    <mergeCell ref="J71:M71"/>
    <mergeCell ref="N64:T64"/>
    <mergeCell ref="U64:AU64"/>
    <mergeCell ref="N69:T69"/>
    <mergeCell ref="N70:T70"/>
    <mergeCell ref="U65:AU65"/>
    <mergeCell ref="U66:AU66"/>
    <mergeCell ref="U67:AU67"/>
    <mergeCell ref="U68:AU68"/>
    <mergeCell ref="U69:AU69"/>
    <mergeCell ref="U70:AU70"/>
    <mergeCell ref="J65:M65"/>
    <mergeCell ref="AF55:AH55"/>
    <mergeCell ref="AI55:AK55"/>
    <mergeCell ref="AL55:AN55"/>
    <mergeCell ref="J57:M57"/>
    <mergeCell ref="N57:S57"/>
    <mergeCell ref="T57:AS57"/>
    <mergeCell ref="J55:N55"/>
    <mergeCell ref="AB53:AD53"/>
    <mergeCell ref="Y53:AA53"/>
    <mergeCell ref="O55:W55"/>
    <mergeCell ref="X55:Z55"/>
    <mergeCell ref="AA55:AE55"/>
    <mergeCell ref="AH41:AV41"/>
    <mergeCell ref="AC41:AG41"/>
    <mergeCell ref="I41:M41"/>
    <mergeCell ref="I43:K43"/>
    <mergeCell ref="I44:M44"/>
    <mergeCell ref="AC44:AG44"/>
    <mergeCell ref="AH44:AV44"/>
    <mergeCell ref="N44:AB44"/>
    <mergeCell ref="AF39:AV39"/>
    <mergeCell ref="AF42:AV42"/>
    <mergeCell ref="C13:H13"/>
    <mergeCell ref="Z13:AE13"/>
    <mergeCell ref="C6:G6"/>
    <mergeCell ref="AJ6:AM6"/>
    <mergeCell ref="AN6:AR6"/>
    <mergeCell ref="AS6:AT6"/>
    <mergeCell ref="C5:G5"/>
    <mergeCell ref="B25:H27"/>
    <mergeCell ref="I25:P25"/>
    <mergeCell ref="I27:P27"/>
    <mergeCell ref="I21:AV24"/>
    <mergeCell ref="C18:H18"/>
    <mergeCell ref="B21:H24"/>
    <mergeCell ref="C15:H15"/>
    <mergeCell ref="Z15:AE15"/>
    <mergeCell ref="C17:M17"/>
    <mergeCell ref="J13:W13"/>
    <mergeCell ref="AG13:AS13"/>
    <mergeCell ref="AG15:AS15"/>
    <mergeCell ref="N17:AU17"/>
    <mergeCell ref="J18:AU18"/>
    <mergeCell ref="J15:W15"/>
    <mergeCell ref="I5:V5"/>
    <mergeCell ref="I6:V6"/>
    <mergeCell ref="B38:H38"/>
    <mergeCell ref="B37:H37"/>
    <mergeCell ref="B36:H36"/>
    <mergeCell ref="AO28:AP28"/>
    <mergeCell ref="B29:H29"/>
    <mergeCell ref="B30:H33"/>
    <mergeCell ref="B28:H28"/>
    <mergeCell ref="I28:K28"/>
    <mergeCell ref="L28:T28"/>
    <mergeCell ref="U28:V28"/>
    <mergeCell ref="AC28:AE28"/>
    <mergeCell ref="AF28:AN28"/>
    <mergeCell ref="N36:AV36"/>
    <mergeCell ref="J36:M36"/>
    <mergeCell ref="X37:AD37"/>
    <mergeCell ref="AE37:AG37"/>
    <mergeCell ref="U37:V37"/>
    <mergeCell ref="R37:T37"/>
    <mergeCell ref="K37:Q37"/>
    <mergeCell ref="AH37:AI37"/>
    <mergeCell ref="L38:AU38"/>
    <mergeCell ref="B42:H44"/>
    <mergeCell ref="I42:K42"/>
    <mergeCell ref="L42:AB42"/>
    <mergeCell ref="AC42:AE42"/>
    <mergeCell ref="B39:H41"/>
    <mergeCell ref="I39:K39"/>
    <mergeCell ref="L39:AB39"/>
    <mergeCell ref="AC39:AE39"/>
    <mergeCell ref="I40:K40"/>
    <mergeCell ref="N41:AB41"/>
    <mergeCell ref="AC47:AF47"/>
    <mergeCell ref="AG47:AV47"/>
    <mergeCell ref="I48:M48"/>
    <mergeCell ref="N48:AB48"/>
    <mergeCell ref="B50:H50"/>
    <mergeCell ref="I50:L50"/>
    <mergeCell ref="M50:AB50"/>
    <mergeCell ref="AC50:AF50"/>
    <mergeCell ref="AG50:AV50"/>
    <mergeCell ref="B81:I83"/>
    <mergeCell ref="B72:I77"/>
    <mergeCell ref="B80:I80"/>
    <mergeCell ref="B64:I71"/>
    <mergeCell ref="B57:I57"/>
    <mergeCell ref="B60:I63"/>
    <mergeCell ref="B56:I56"/>
    <mergeCell ref="B55:I55"/>
    <mergeCell ref="B54:I54"/>
    <mergeCell ref="N88:V88"/>
    <mergeCell ref="Z88:AE88"/>
    <mergeCell ref="AK88:AU88"/>
    <mergeCell ref="N89:V89"/>
    <mergeCell ref="Z89:AE89"/>
    <mergeCell ref="AK89:AU89"/>
    <mergeCell ref="B84:I91"/>
    <mergeCell ref="N85:V85"/>
    <mergeCell ref="Z85:AE85"/>
    <mergeCell ref="AK85:AU85"/>
    <mergeCell ref="N86:V86"/>
    <mergeCell ref="Z86:AE86"/>
    <mergeCell ref="AK86:AU86"/>
    <mergeCell ref="AF86:AJ86"/>
    <mergeCell ref="K88:M88"/>
    <mergeCell ref="K89:M89"/>
    <mergeCell ref="W88:Y88"/>
    <mergeCell ref="W89:Y89"/>
    <mergeCell ref="AF88:AJ88"/>
    <mergeCell ref="AF89:AJ89"/>
    <mergeCell ref="B96:I98"/>
    <mergeCell ref="K96:AU97"/>
    <mergeCell ref="J99:AV100"/>
    <mergeCell ref="B93:I93"/>
    <mergeCell ref="B94:I95"/>
    <mergeCell ref="K90:AU91"/>
    <mergeCell ref="B92:I92"/>
    <mergeCell ref="J92:AU92"/>
    <mergeCell ref="J93:Q93"/>
    <mergeCell ref="R93:AU93"/>
    <mergeCell ref="J98:AU98"/>
    <mergeCell ref="J94:AU95"/>
    <mergeCell ref="J60:AU63"/>
    <mergeCell ref="J80:AU80"/>
    <mergeCell ref="L40:AV40"/>
    <mergeCell ref="L43:AV43"/>
    <mergeCell ref="J54:AU54"/>
    <mergeCell ref="J56:AU56"/>
    <mergeCell ref="I30:AV33"/>
    <mergeCell ref="Q25:S25"/>
    <mergeCell ref="Q26:S26"/>
    <mergeCell ref="B52:I53"/>
    <mergeCell ref="AC48:AF48"/>
    <mergeCell ref="AG48:AV48"/>
    <mergeCell ref="B49:H49"/>
    <mergeCell ref="I49:L49"/>
    <mergeCell ref="M49:AB49"/>
    <mergeCell ref="AC49:AF49"/>
    <mergeCell ref="AG49:AV49"/>
    <mergeCell ref="J52:AU52"/>
    <mergeCell ref="J53:N53"/>
    <mergeCell ref="P53:R53"/>
    <mergeCell ref="S53:X53"/>
    <mergeCell ref="B47:H48"/>
    <mergeCell ref="I47:M47"/>
    <mergeCell ref="N47:AB47"/>
    <mergeCell ref="AY1:AY3"/>
    <mergeCell ref="AF5:AT5"/>
    <mergeCell ref="AD6:AH6"/>
    <mergeCell ref="T25:AA25"/>
    <mergeCell ref="AB25:AU25"/>
    <mergeCell ref="Q27:S27"/>
    <mergeCell ref="I29:L29"/>
    <mergeCell ref="N29:AU29"/>
    <mergeCell ref="I26:P26"/>
    <mergeCell ref="AT3:AV3"/>
    <mergeCell ref="AO3:AS3"/>
  </mergeCells>
  <phoneticPr fontId="3"/>
  <printOptions horizontalCentered="1" verticalCentered="1"/>
  <pageMargins left="0.23622047244094491" right="0.23622047244094491" top="0.19685039370078741" bottom="0.39370078740157483" header="0.31496062992125984" footer="0.31496062992125984"/>
  <pageSetup paperSize="9" scale="97" orientation="portrait" r:id="rId1"/>
  <rowBreaks count="1" manualBreakCount="1">
    <brk id="5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21" r:id="rId4" name="Group Box 125">
              <controlPr defaultSize="0" autoFill="0" autoPict="0">
                <anchor moveWithCells="1">
                  <from>
                    <xdr:col>15</xdr:col>
                    <xdr:colOff>121920</xdr:colOff>
                    <xdr:row>25</xdr:row>
                    <xdr:rowOff>99060</xdr:rowOff>
                  </from>
                  <to>
                    <xdr:col>22</xdr:col>
                    <xdr:colOff>60960</xdr:colOff>
                    <xdr:row>27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view="pageBreakPreview" zoomScaleNormal="100" zoomScaleSheetLayoutView="100" workbookViewId="0">
      <selection activeCell="B3" sqref="B3"/>
    </sheetView>
  </sheetViews>
  <sheetFormatPr defaultColWidth="9" defaultRowHeight="14.4"/>
  <cols>
    <col min="1" max="27" width="3.59765625" style="82" customWidth="1"/>
    <col min="28" max="16384" width="9" style="82"/>
  </cols>
  <sheetData>
    <row r="1" spans="1:24" ht="19.5" customHeight="1">
      <c r="T1" s="83"/>
      <c r="U1" s="83"/>
      <c r="V1" s="83"/>
      <c r="W1" s="83"/>
    </row>
    <row r="2" spans="1:24" ht="19.5" customHeight="1">
      <c r="B2" s="81" t="s">
        <v>310</v>
      </c>
      <c r="C2" s="81"/>
      <c r="D2" s="81"/>
      <c r="E2" s="81"/>
      <c r="F2" s="81"/>
    </row>
    <row r="3" spans="1:24" ht="19.5" customHeight="1">
      <c r="B3" s="81" t="s">
        <v>311</v>
      </c>
      <c r="C3" s="81"/>
      <c r="D3" s="81"/>
      <c r="E3" s="81"/>
      <c r="F3" s="81"/>
    </row>
    <row r="4" spans="1:24" ht="19.5" customHeight="1">
      <c r="A4" s="244" t="s">
        <v>391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</row>
    <row r="5" spans="1:24" ht="19.5" customHeight="1">
      <c r="A5" s="244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</row>
    <row r="6" spans="1:24" ht="19.5" customHeight="1">
      <c r="Q6" s="240" t="s">
        <v>399</v>
      </c>
      <c r="R6" s="240"/>
      <c r="S6" s="240"/>
      <c r="T6" s="240"/>
      <c r="U6" s="240"/>
      <c r="V6" s="240"/>
      <c r="W6" s="240"/>
    </row>
    <row r="7" spans="1:24" ht="19.5" customHeight="1"/>
    <row r="8" spans="1:24" ht="19.5" customHeight="1">
      <c r="C8" s="242" t="s">
        <v>189</v>
      </c>
      <c r="D8" s="242"/>
      <c r="E8" s="242"/>
      <c r="F8" s="242"/>
      <c r="G8" s="242"/>
      <c r="H8" s="242"/>
      <c r="I8" s="242"/>
      <c r="J8" s="242"/>
      <c r="K8" s="242"/>
      <c r="L8" s="242"/>
      <c r="M8" s="241"/>
      <c r="N8" s="241"/>
      <c r="O8" s="84" t="s">
        <v>188</v>
      </c>
    </row>
    <row r="9" spans="1:24" ht="19.5" customHeight="1"/>
    <row r="10" spans="1:24" ht="19.5" customHeight="1">
      <c r="C10" s="242" t="s">
        <v>187</v>
      </c>
      <c r="D10" s="242"/>
      <c r="E10" s="242"/>
      <c r="F10" s="242"/>
      <c r="G10" s="242"/>
      <c r="H10" s="242"/>
      <c r="I10" s="242"/>
      <c r="J10" s="242"/>
      <c r="K10" s="242"/>
      <c r="L10" s="242"/>
      <c r="M10" s="241"/>
      <c r="N10" s="241"/>
      <c r="O10" s="84" t="s">
        <v>188</v>
      </c>
    </row>
    <row r="11" spans="1:24" ht="19.5" customHeight="1"/>
    <row r="12" spans="1:24" ht="19.5" customHeight="1">
      <c r="C12" s="82" t="s">
        <v>181</v>
      </c>
    </row>
    <row r="13" spans="1:24" ht="19.5" customHeight="1">
      <c r="C13" s="245" t="s">
        <v>182</v>
      </c>
      <c r="D13" s="238"/>
      <c r="E13" s="238" t="s">
        <v>183</v>
      </c>
      <c r="F13" s="238"/>
      <c r="G13" s="238"/>
      <c r="H13" s="238"/>
      <c r="I13" s="238"/>
      <c r="J13" s="238" t="s">
        <v>186</v>
      </c>
      <c r="K13" s="238"/>
      <c r="L13" s="238"/>
      <c r="M13" s="238"/>
      <c r="N13" s="238"/>
      <c r="O13" s="246" t="s">
        <v>184</v>
      </c>
      <c r="P13" s="246"/>
      <c r="Q13" s="246"/>
      <c r="R13" s="246"/>
      <c r="S13" s="246" t="s">
        <v>185</v>
      </c>
      <c r="T13" s="246"/>
      <c r="U13" s="246"/>
      <c r="V13" s="246"/>
      <c r="W13" s="247"/>
    </row>
    <row r="14" spans="1:24" ht="19.5" customHeight="1">
      <c r="C14" s="245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46"/>
      <c r="P14" s="246"/>
      <c r="Q14" s="246"/>
      <c r="R14" s="246"/>
      <c r="S14" s="246"/>
      <c r="T14" s="246"/>
      <c r="U14" s="246"/>
      <c r="V14" s="246"/>
      <c r="W14" s="247"/>
    </row>
    <row r="15" spans="1:24" ht="19.5" customHeight="1">
      <c r="C15" s="236" t="s">
        <v>378</v>
      </c>
      <c r="D15" s="237"/>
      <c r="E15" s="238" t="str">
        <f>VLOOKUP(C15,調査票入力!$A:$FJ,4,FALSE)&amp;""</f>
        <v>長崎　太郎</v>
      </c>
      <c r="F15" s="238"/>
      <c r="G15" s="238"/>
      <c r="H15" s="238"/>
      <c r="I15" s="238"/>
      <c r="J15" s="234">
        <f>IF(VLOOKUP(C15,調査票入力!$A:$FN,2,FALSE)&gt;0,VLOOKUP(C15,調査票入力!$A:$FN,2,FALSE),"")</f>
        <v>44885</v>
      </c>
      <c r="K15" s="234"/>
      <c r="L15" s="234"/>
      <c r="M15" s="234"/>
      <c r="N15" s="234"/>
      <c r="O15" s="239" t="s">
        <v>115</v>
      </c>
      <c r="P15" s="239"/>
      <c r="Q15" s="239"/>
      <c r="R15" s="239"/>
      <c r="S15" s="234" t="str">
        <f>IF(VLOOKUP(C15,調査票入力!$A:$FN,170,FALSE)&gt;0,VLOOKUP(C15,調査票入力!$A:$FN,170,FALSE),"")</f>
        <v/>
      </c>
      <c r="T15" s="234"/>
      <c r="U15" s="234"/>
      <c r="V15" s="234"/>
      <c r="W15" s="235"/>
    </row>
    <row r="16" spans="1:24" ht="19.5" customHeight="1">
      <c r="C16" s="236" t="s">
        <v>384</v>
      </c>
      <c r="D16" s="237"/>
      <c r="E16" s="238" t="str">
        <f>VLOOKUP(C16,調査票入力!$A:$FJ,4,FALSE)&amp;""</f>
        <v>長崎　花子</v>
      </c>
      <c r="F16" s="238"/>
      <c r="G16" s="238"/>
      <c r="H16" s="238"/>
      <c r="I16" s="238"/>
      <c r="J16" s="234" t="str">
        <f>IF(VLOOKUP(C16,調査票入力!$A:$FN,2,FALSE)&gt;0,VLOOKUP(C16,調査票入力!$A:$FN,2,FALSE),"")</f>
        <v/>
      </c>
      <c r="K16" s="234"/>
      <c r="L16" s="234"/>
      <c r="M16" s="234"/>
      <c r="N16" s="234"/>
      <c r="O16" s="239"/>
      <c r="P16" s="239"/>
      <c r="Q16" s="239"/>
      <c r="R16" s="239"/>
      <c r="S16" s="234" t="str">
        <f>IF(VLOOKUP(C16,調査票入力!$A:$FN,170,FALSE)&gt;0,VLOOKUP(C16,調査票入力!$A:$FN,170,FALSE),"")</f>
        <v>施設入所</v>
      </c>
      <c r="T16" s="234"/>
      <c r="U16" s="234"/>
      <c r="V16" s="234"/>
      <c r="W16" s="235"/>
    </row>
    <row r="17" spans="3:23" ht="19.5" customHeight="1">
      <c r="C17" s="236">
        <v>1</v>
      </c>
      <c r="D17" s="237"/>
      <c r="E17" s="238" t="str">
        <f>VLOOKUP(C17,調査票入力!$A:$FJ,4,FALSE)&amp;""</f>
        <v/>
      </c>
      <c r="F17" s="238"/>
      <c r="G17" s="238"/>
      <c r="H17" s="238"/>
      <c r="I17" s="238"/>
      <c r="J17" s="234" t="str">
        <f>IF(VLOOKUP(C17,調査票入力!$A:$FN,2,FALSE)&gt;0,VLOOKUP(C17,調査票入力!$A:$FN,2,FALSE),"")</f>
        <v/>
      </c>
      <c r="K17" s="234"/>
      <c r="L17" s="234"/>
      <c r="M17" s="234"/>
      <c r="N17" s="234"/>
      <c r="O17" s="239"/>
      <c r="P17" s="239"/>
      <c r="Q17" s="239"/>
      <c r="R17" s="239"/>
      <c r="S17" s="234" t="str">
        <f>IF(VLOOKUP(C17,調査票入力!$A:$FN,170,FALSE)&gt;0,VLOOKUP(C17,調査票入力!$A:$FN,170,FALSE),"")</f>
        <v/>
      </c>
      <c r="T17" s="234"/>
      <c r="U17" s="234"/>
      <c r="V17" s="234"/>
      <c r="W17" s="235"/>
    </row>
    <row r="18" spans="3:23" ht="19.5" customHeight="1">
      <c r="C18" s="236">
        <v>2</v>
      </c>
      <c r="D18" s="237"/>
      <c r="E18" s="238" t="str">
        <f>VLOOKUP(C18,調査票入力!$A:$FJ,4,FALSE)&amp;""</f>
        <v/>
      </c>
      <c r="F18" s="238"/>
      <c r="G18" s="238"/>
      <c r="H18" s="238"/>
      <c r="I18" s="238"/>
      <c r="J18" s="234" t="str">
        <f>IF(VLOOKUP(C18,調査票入力!$A:$FN,2,FALSE)&gt;0,VLOOKUP(C18,調査票入力!$A:$FN,2,FALSE),"")</f>
        <v/>
      </c>
      <c r="K18" s="234"/>
      <c r="L18" s="234"/>
      <c r="M18" s="234"/>
      <c r="N18" s="234"/>
      <c r="O18" s="239"/>
      <c r="P18" s="239"/>
      <c r="Q18" s="239"/>
      <c r="R18" s="239"/>
      <c r="S18" s="234" t="str">
        <f>IF(VLOOKUP(C18,調査票入力!$A:$FN,170,FALSE)&gt;0,VLOOKUP(C18,調査票入力!$A:$FN,170,FALSE),"")</f>
        <v/>
      </c>
      <c r="T18" s="234"/>
      <c r="U18" s="234"/>
      <c r="V18" s="234"/>
      <c r="W18" s="235"/>
    </row>
    <row r="19" spans="3:23" ht="19.5" customHeight="1">
      <c r="C19" s="236">
        <v>3</v>
      </c>
      <c r="D19" s="237"/>
      <c r="E19" s="238" t="str">
        <f>VLOOKUP(C19,調査票入力!$A:$FJ,4,FALSE)&amp;""</f>
        <v/>
      </c>
      <c r="F19" s="238"/>
      <c r="G19" s="238"/>
      <c r="H19" s="238"/>
      <c r="I19" s="238"/>
      <c r="J19" s="234" t="str">
        <f>IF(VLOOKUP(C19,調査票入力!$A:$FN,2,FALSE)&gt;0,VLOOKUP(C19,調査票入力!$A:$FN,2,FALSE),"")</f>
        <v/>
      </c>
      <c r="K19" s="234"/>
      <c r="L19" s="234"/>
      <c r="M19" s="234"/>
      <c r="N19" s="234"/>
      <c r="O19" s="239"/>
      <c r="P19" s="239"/>
      <c r="Q19" s="239"/>
      <c r="R19" s="239"/>
      <c r="S19" s="234" t="str">
        <f>IF(VLOOKUP(C19,調査票入力!$A:$FN,170,FALSE)&gt;0,VLOOKUP(C19,調査票入力!$A:$FN,170,FALSE),"")</f>
        <v/>
      </c>
      <c r="T19" s="234"/>
      <c r="U19" s="234"/>
      <c r="V19" s="234"/>
      <c r="W19" s="235"/>
    </row>
    <row r="20" spans="3:23" ht="19.5" customHeight="1">
      <c r="C20" s="236">
        <v>4</v>
      </c>
      <c r="D20" s="237"/>
      <c r="E20" s="238" t="str">
        <f>VLOOKUP(C20,調査票入力!$A:$FJ,4,FALSE)&amp;""</f>
        <v/>
      </c>
      <c r="F20" s="238"/>
      <c r="G20" s="238"/>
      <c r="H20" s="238"/>
      <c r="I20" s="238"/>
      <c r="J20" s="234" t="str">
        <f>IF(VLOOKUP(C20,調査票入力!$A:$FN,2,FALSE)&gt;0,VLOOKUP(C20,調査票入力!$A:$FN,2,FALSE),"")</f>
        <v/>
      </c>
      <c r="K20" s="234"/>
      <c r="L20" s="234"/>
      <c r="M20" s="234"/>
      <c r="N20" s="234"/>
      <c r="O20" s="239"/>
      <c r="P20" s="239"/>
      <c r="Q20" s="239"/>
      <c r="R20" s="239"/>
      <c r="S20" s="234" t="str">
        <f>IF(VLOOKUP(C20,調査票入力!$A:$FN,170,FALSE)&gt;0,VLOOKUP(C20,調査票入力!$A:$FN,170,FALSE),"")</f>
        <v/>
      </c>
      <c r="T20" s="234"/>
      <c r="U20" s="234"/>
      <c r="V20" s="234"/>
      <c r="W20" s="235"/>
    </row>
    <row r="21" spans="3:23" ht="19.5" customHeight="1">
      <c r="C21" s="236">
        <v>5</v>
      </c>
      <c r="D21" s="237"/>
      <c r="E21" s="238" t="str">
        <f>VLOOKUP(C21,調査票入力!$A:$FJ,4,FALSE)&amp;""</f>
        <v/>
      </c>
      <c r="F21" s="238"/>
      <c r="G21" s="238"/>
      <c r="H21" s="238"/>
      <c r="I21" s="238"/>
      <c r="J21" s="234" t="str">
        <f>IF(VLOOKUP(C21,調査票入力!$A:$FN,2,FALSE)&gt;0,VLOOKUP(C21,調査票入力!$A:$FN,2,FALSE),"")</f>
        <v/>
      </c>
      <c r="K21" s="234"/>
      <c r="L21" s="234"/>
      <c r="M21" s="234"/>
      <c r="N21" s="234"/>
      <c r="O21" s="239"/>
      <c r="P21" s="239"/>
      <c r="Q21" s="239"/>
      <c r="R21" s="239"/>
      <c r="S21" s="234" t="str">
        <f>IF(VLOOKUP(C21,調査票入力!$A:$FN,170,FALSE)&gt;0,VLOOKUP(C21,調査票入力!$A:$FN,170,FALSE),"")</f>
        <v/>
      </c>
      <c r="T21" s="234"/>
      <c r="U21" s="234"/>
      <c r="V21" s="234"/>
      <c r="W21" s="235"/>
    </row>
    <row r="22" spans="3:23" ht="19.5" customHeight="1">
      <c r="C22" s="236">
        <v>6</v>
      </c>
      <c r="D22" s="237"/>
      <c r="E22" s="238" t="str">
        <f>VLOOKUP(C22,調査票入力!$A:$FJ,4,FALSE)&amp;""</f>
        <v/>
      </c>
      <c r="F22" s="238"/>
      <c r="G22" s="238"/>
      <c r="H22" s="238"/>
      <c r="I22" s="238"/>
      <c r="J22" s="234" t="str">
        <f>IF(VLOOKUP(C22,調査票入力!$A:$FN,2,FALSE)&gt;0,VLOOKUP(C22,調査票入力!$A:$FN,2,FALSE),"")</f>
        <v/>
      </c>
      <c r="K22" s="234"/>
      <c r="L22" s="234"/>
      <c r="M22" s="234"/>
      <c r="N22" s="234"/>
      <c r="O22" s="239"/>
      <c r="P22" s="239"/>
      <c r="Q22" s="239"/>
      <c r="R22" s="239"/>
      <c r="S22" s="234" t="str">
        <f>IF(VLOOKUP(C22,調査票入力!$A:$FN,170,FALSE)&gt;0,VLOOKUP(C22,調査票入力!$A:$FN,170,FALSE),"")</f>
        <v/>
      </c>
      <c r="T22" s="234"/>
      <c r="U22" s="234"/>
      <c r="V22" s="234"/>
      <c r="W22" s="235"/>
    </row>
    <row r="23" spans="3:23" ht="19.5" customHeight="1">
      <c r="C23" s="236">
        <v>7</v>
      </c>
      <c r="D23" s="237"/>
      <c r="E23" s="238" t="str">
        <f>VLOOKUP(C23,調査票入力!$A:$FJ,4,FALSE)&amp;""</f>
        <v/>
      </c>
      <c r="F23" s="238"/>
      <c r="G23" s="238"/>
      <c r="H23" s="238"/>
      <c r="I23" s="238"/>
      <c r="J23" s="234" t="str">
        <f>IF(VLOOKUP(C23,調査票入力!$A:$FN,2,FALSE)&gt;0,VLOOKUP(C23,調査票入力!$A:$FN,2,FALSE),"")</f>
        <v/>
      </c>
      <c r="K23" s="234"/>
      <c r="L23" s="234"/>
      <c r="M23" s="234"/>
      <c r="N23" s="234"/>
      <c r="O23" s="239"/>
      <c r="P23" s="239"/>
      <c r="Q23" s="239"/>
      <c r="R23" s="239"/>
      <c r="S23" s="234" t="str">
        <f>IF(VLOOKUP(C23,調査票入力!$A:$FN,170,FALSE)&gt;0,VLOOKUP(C23,調査票入力!$A:$FN,170,FALSE),"")</f>
        <v/>
      </c>
      <c r="T23" s="234"/>
      <c r="U23" s="234"/>
      <c r="V23" s="234"/>
      <c r="W23" s="235"/>
    </row>
    <row r="24" spans="3:23" ht="19.5" customHeight="1">
      <c r="C24" s="236">
        <v>8</v>
      </c>
      <c r="D24" s="237"/>
      <c r="E24" s="238" t="str">
        <f>VLOOKUP(C24,調査票入力!$A:$FJ,4,FALSE)&amp;""</f>
        <v/>
      </c>
      <c r="F24" s="238"/>
      <c r="G24" s="238"/>
      <c r="H24" s="238"/>
      <c r="I24" s="238"/>
      <c r="J24" s="234" t="str">
        <f>IF(VLOOKUP(C24,調査票入力!$A:$FN,2,FALSE)&gt;0,VLOOKUP(C24,調査票入力!$A:$FN,2,FALSE),"")</f>
        <v/>
      </c>
      <c r="K24" s="234"/>
      <c r="L24" s="234"/>
      <c r="M24" s="234"/>
      <c r="N24" s="234"/>
      <c r="O24" s="239"/>
      <c r="P24" s="239"/>
      <c r="Q24" s="239"/>
      <c r="R24" s="239"/>
      <c r="S24" s="234" t="str">
        <f>IF(VLOOKUP(C24,調査票入力!$A:$FN,170,FALSE)&gt;0,VLOOKUP(C24,調査票入力!$A:$FN,170,FALSE),"")</f>
        <v/>
      </c>
      <c r="T24" s="234"/>
      <c r="U24" s="234"/>
      <c r="V24" s="234"/>
      <c r="W24" s="235"/>
    </row>
    <row r="25" spans="3:23" ht="19.5" customHeight="1">
      <c r="C25" s="236">
        <v>9</v>
      </c>
      <c r="D25" s="237"/>
      <c r="E25" s="238" t="str">
        <f>VLOOKUP(C25,調査票入力!$A:$FJ,4,FALSE)&amp;""</f>
        <v/>
      </c>
      <c r="F25" s="238"/>
      <c r="G25" s="238"/>
      <c r="H25" s="238"/>
      <c r="I25" s="238"/>
      <c r="J25" s="234" t="str">
        <f>IF(VLOOKUP(C25,調査票入力!$A:$FN,2,FALSE)&gt;0,VLOOKUP(C25,調査票入力!$A:$FN,2,FALSE),"")</f>
        <v/>
      </c>
      <c r="K25" s="234"/>
      <c r="L25" s="234"/>
      <c r="M25" s="234"/>
      <c r="N25" s="234"/>
      <c r="O25" s="239"/>
      <c r="P25" s="239"/>
      <c r="Q25" s="239"/>
      <c r="R25" s="239"/>
      <c r="S25" s="234" t="str">
        <f>IF(VLOOKUP(C25,調査票入力!$A:$FN,170,FALSE)&gt;0,VLOOKUP(C25,調査票入力!$A:$FN,170,FALSE),"")</f>
        <v/>
      </c>
      <c r="T25" s="234"/>
      <c r="U25" s="234"/>
      <c r="V25" s="234"/>
      <c r="W25" s="235"/>
    </row>
    <row r="26" spans="3:23" ht="19.5" customHeight="1">
      <c r="C26" s="236">
        <v>10</v>
      </c>
      <c r="D26" s="237"/>
      <c r="E26" s="238" t="str">
        <f>VLOOKUP(C26,調査票入力!$A:$FJ,4,FALSE)&amp;""</f>
        <v/>
      </c>
      <c r="F26" s="238"/>
      <c r="G26" s="238"/>
      <c r="H26" s="238"/>
      <c r="I26" s="238"/>
      <c r="J26" s="234" t="str">
        <f>IF(VLOOKUP(C26,調査票入力!$A:$FN,2,FALSE)&gt;0,VLOOKUP(C26,調査票入力!$A:$FN,2,FALSE),"")</f>
        <v/>
      </c>
      <c r="K26" s="234"/>
      <c r="L26" s="234"/>
      <c r="M26" s="234"/>
      <c r="N26" s="234"/>
      <c r="O26" s="239"/>
      <c r="P26" s="239"/>
      <c r="Q26" s="239"/>
      <c r="R26" s="239"/>
      <c r="S26" s="234" t="str">
        <f>IF(VLOOKUP(C26,調査票入力!$A:$FN,170,FALSE)&gt;0,VLOOKUP(C26,調査票入力!$A:$FN,170,FALSE),"")</f>
        <v/>
      </c>
      <c r="T26" s="234"/>
      <c r="U26" s="234"/>
      <c r="V26" s="234"/>
      <c r="W26" s="235"/>
    </row>
    <row r="27" spans="3:23" ht="19.5" customHeight="1">
      <c r="C27" s="236">
        <v>11</v>
      </c>
      <c r="D27" s="237"/>
      <c r="E27" s="238" t="str">
        <f>VLOOKUP(C27,調査票入力!$A:$FJ,4,FALSE)&amp;""</f>
        <v/>
      </c>
      <c r="F27" s="238"/>
      <c r="G27" s="238"/>
      <c r="H27" s="238"/>
      <c r="I27" s="238"/>
      <c r="J27" s="234" t="str">
        <f>IF(VLOOKUP(C27,調査票入力!$A:$FN,2,FALSE)&gt;0,VLOOKUP(C27,調査票入力!$A:$FN,2,FALSE),"")</f>
        <v/>
      </c>
      <c r="K27" s="234"/>
      <c r="L27" s="234"/>
      <c r="M27" s="234"/>
      <c r="N27" s="234"/>
      <c r="O27" s="239"/>
      <c r="P27" s="239"/>
      <c r="Q27" s="239"/>
      <c r="R27" s="239"/>
      <c r="S27" s="234" t="str">
        <f>IF(VLOOKUP(C27,調査票入力!$A:$FN,170,FALSE)&gt;0,VLOOKUP(C27,調査票入力!$A:$FN,170,FALSE),"")</f>
        <v/>
      </c>
      <c r="T27" s="234"/>
      <c r="U27" s="234"/>
      <c r="V27" s="234"/>
      <c r="W27" s="235"/>
    </row>
    <row r="28" spans="3:23" ht="19.5" customHeight="1">
      <c r="C28" s="236">
        <v>12</v>
      </c>
      <c r="D28" s="237"/>
      <c r="E28" s="238" t="str">
        <f>VLOOKUP(C28,調査票入力!$A:$FJ,4,FALSE)&amp;""</f>
        <v/>
      </c>
      <c r="F28" s="238"/>
      <c r="G28" s="238"/>
      <c r="H28" s="238"/>
      <c r="I28" s="238"/>
      <c r="J28" s="234" t="str">
        <f>IF(VLOOKUP(C28,調査票入力!$A:$FN,2,FALSE)&gt;0,VLOOKUP(C28,調査票入力!$A:$FN,2,FALSE),"")</f>
        <v/>
      </c>
      <c r="K28" s="234"/>
      <c r="L28" s="234"/>
      <c r="M28" s="234"/>
      <c r="N28" s="234"/>
      <c r="O28" s="239"/>
      <c r="P28" s="239"/>
      <c r="Q28" s="239"/>
      <c r="R28" s="239"/>
      <c r="S28" s="234" t="str">
        <f>IF(VLOOKUP(C28,調査票入力!$A:$FN,170,FALSE)&gt;0,VLOOKUP(C28,調査票入力!$A:$FN,170,FALSE),"")</f>
        <v/>
      </c>
      <c r="T28" s="234"/>
      <c r="U28" s="234"/>
      <c r="V28" s="234"/>
      <c r="W28" s="235"/>
    </row>
    <row r="29" spans="3:23" ht="19.5" customHeight="1">
      <c r="C29" s="236">
        <v>13</v>
      </c>
      <c r="D29" s="237"/>
      <c r="E29" s="238" t="str">
        <f>VLOOKUP(C29,調査票入力!$A:$FJ,4,FALSE)&amp;""</f>
        <v/>
      </c>
      <c r="F29" s="238"/>
      <c r="G29" s="238"/>
      <c r="H29" s="238"/>
      <c r="I29" s="238"/>
      <c r="J29" s="234" t="str">
        <f>IF(VLOOKUP(C29,調査票入力!$A:$FN,2,FALSE)&gt;0,VLOOKUP(C29,調査票入力!$A:$FN,2,FALSE),"")</f>
        <v/>
      </c>
      <c r="K29" s="234"/>
      <c r="L29" s="234"/>
      <c r="M29" s="234"/>
      <c r="N29" s="234"/>
      <c r="O29" s="239"/>
      <c r="P29" s="239"/>
      <c r="Q29" s="239"/>
      <c r="R29" s="239"/>
      <c r="S29" s="234" t="str">
        <f>IF(VLOOKUP(C29,調査票入力!$A:$FN,170,FALSE)&gt;0,VLOOKUP(C29,調査票入力!$A:$FN,170,FALSE),"")</f>
        <v/>
      </c>
      <c r="T29" s="234"/>
      <c r="U29" s="234"/>
      <c r="V29" s="234"/>
      <c r="W29" s="235"/>
    </row>
    <row r="30" spans="3:23" ht="19.5" customHeight="1">
      <c r="C30" s="236">
        <v>14</v>
      </c>
      <c r="D30" s="237"/>
      <c r="E30" s="238" t="str">
        <f>VLOOKUP(C30,調査票入力!$A:$FJ,4,FALSE)&amp;""</f>
        <v/>
      </c>
      <c r="F30" s="238"/>
      <c r="G30" s="238"/>
      <c r="H30" s="238"/>
      <c r="I30" s="238"/>
      <c r="J30" s="234" t="str">
        <f>IF(VLOOKUP(C30,調査票入力!$A:$FN,2,FALSE)&gt;0,VLOOKUP(C30,調査票入力!$A:$FN,2,FALSE),"")</f>
        <v/>
      </c>
      <c r="K30" s="234"/>
      <c r="L30" s="234"/>
      <c r="M30" s="234"/>
      <c r="N30" s="234"/>
      <c r="O30" s="239"/>
      <c r="P30" s="239"/>
      <c r="Q30" s="239"/>
      <c r="R30" s="239"/>
      <c r="S30" s="234" t="str">
        <f>IF(VLOOKUP(C30,調査票入力!$A:$FN,170,FALSE)&gt;0,VLOOKUP(C30,調査票入力!$A:$FN,170,FALSE),"")</f>
        <v/>
      </c>
      <c r="T30" s="234"/>
      <c r="U30" s="234"/>
      <c r="V30" s="234"/>
      <c r="W30" s="235"/>
    </row>
    <row r="31" spans="3:23" ht="19.5" customHeight="1">
      <c r="C31" s="236">
        <v>15</v>
      </c>
      <c r="D31" s="237"/>
      <c r="E31" s="238" t="str">
        <f>VLOOKUP(C31,調査票入力!$A:$FJ,4,FALSE)&amp;""</f>
        <v/>
      </c>
      <c r="F31" s="238"/>
      <c r="G31" s="238"/>
      <c r="H31" s="238"/>
      <c r="I31" s="238"/>
      <c r="J31" s="234" t="str">
        <f>IF(VLOOKUP(C31,調査票入力!$A:$FN,2,FALSE)&gt;0,VLOOKUP(C31,調査票入力!$A:$FN,2,FALSE),"")</f>
        <v/>
      </c>
      <c r="K31" s="234"/>
      <c r="L31" s="234"/>
      <c r="M31" s="234"/>
      <c r="N31" s="234"/>
      <c r="O31" s="239"/>
      <c r="P31" s="239"/>
      <c r="Q31" s="239"/>
      <c r="R31" s="239"/>
      <c r="S31" s="234" t="str">
        <f>IF(VLOOKUP(C31,調査票入力!$A:$FN,170,FALSE)&gt;0,VLOOKUP(C31,調査票入力!$A:$FN,170,FALSE),"")</f>
        <v/>
      </c>
      <c r="T31" s="234"/>
      <c r="U31" s="234"/>
      <c r="V31" s="234"/>
      <c r="W31" s="235"/>
    </row>
    <row r="32" spans="3:23" ht="19.5" customHeight="1">
      <c r="C32" s="236">
        <v>16</v>
      </c>
      <c r="D32" s="237"/>
      <c r="E32" s="238" t="str">
        <f>VLOOKUP(C32,調査票入力!$A:$FJ,4,FALSE)&amp;""</f>
        <v/>
      </c>
      <c r="F32" s="238"/>
      <c r="G32" s="238"/>
      <c r="H32" s="238"/>
      <c r="I32" s="238"/>
      <c r="J32" s="234" t="str">
        <f>IF(VLOOKUP(C32,調査票入力!$A:$FN,2,FALSE)&gt;0,VLOOKUP(C32,調査票入力!$A:$FN,2,FALSE),"")</f>
        <v/>
      </c>
      <c r="K32" s="234"/>
      <c r="L32" s="234"/>
      <c r="M32" s="234"/>
      <c r="N32" s="234"/>
      <c r="O32" s="239"/>
      <c r="P32" s="239"/>
      <c r="Q32" s="239"/>
      <c r="R32" s="239"/>
      <c r="S32" s="234" t="str">
        <f>IF(VLOOKUP(C32,調査票入力!$A:$FN,170,FALSE)&gt;0,VLOOKUP(C32,調査票入力!$A:$FN,170,FALSE),"")</f>
        <v/>
      </c>
      <c r="T32" s="234"/>
      <c r="U32" s="234"/>
      <c r="V32" s="234"/>
      <c r="W32" s="235"/>
    </row>
    <row r="33" spans="3:24" ht="19.5" customHeight="1">
      <c r="C33" s="236">
        <v>17</v>
      </c>
      <c r="D33" s="237"/>
      <c r="E33" s="238" t="str">
        <f>VLOOKUP(C33,調査票入力!$A:$FJ,4,FALSE)&amp;""</f>
        <v/>
      </c>
      <c r="F33" s="238"/>
      <c r="G33" s="238"/>
      <c r="H33" s="238"/>
      <c r="I33" s="238"/>
      <c r="J33" s="234" t="str">
        <f>IF(VLOOKUP(C33,調査票入力!$A:$FN,2,FALSE)&gt;0,VLOOKUP(C33,調査票入力!$A:$FN,2,FALSE),"")</f>
        <v/>
      </c>
      <c r="K33" s="234"/>
      <c r="L33" s="234"/>
      <c r="M33" s="234"/>
      <c r="N33" s="234"/>
      <c r="O33" s="239"/>
      <c r="P33" s="239"/>
      <c r="Q33" s="239"/>
      <c r="R33" s="239"/>
      <c r="S33" s="234" t="str">
        <f>IF(VLOOKUP(C33,調査票入力!$A:$FN,170,FALSE)&gt;0,VLOOKUP(C33,調査票入力!$A:$FN,170,FALSE),"")</f>
        <v/>
      </c>
      <c r="T33" s="234"/>
      <c r="U33" s="234"/>
      <c r="V33" s="234"/>
      <c r="W33" s="235"/>
    </row>
    <row r="34" spans="3:24" ht="19.5" customHeight="1">
      <c r="C34" s="236">
        <v>18</v>
      </c>
      <c r="D34" s="237"/>
      <c r="E34" s="238" t="str">
        <f>VLOOKUP(C34,調査票入力!$A:$FJ,4,FALSE)&amp;""</f>
        <v/>
      </c>
      <c r="F34" s="238"/>
      <c r="G34" s="238"/>
      <c r="H34" s="238"/>
      <c r="I34" s="238"/>
      <c r="J34" s="234" t="str">
        <f>IF(VLOOKUP(C34,調査票入力!$A:$FN,2,FALSE)&gt;0,VLOOKUP(C34,調査票入力!$A:$FN,2,FALSE),"")</f>
        <v/>
      </c>
      <c r="K34" s="234"/>
      <c r="L34" s="234"/>
      <c r="M34" s="234"/>
      <c r="N34" s="234"/>
      <c r="O34" s="239"/>
      <c r="P34" s="239"/>
      <c r="Q34" s="239"/>
      <c r="R34" s="239"/>
      <c r="S34" s="234" t="str">
        <f>IF(VLOOKUP(C34,調査票入力!$A:$FN,170,FALSE)&gt;0,VLOOKUP(C34,調査票入力!$A:$FN,170,FALSE),"")</f>
        <v/>
      </c>
      <c r="T34" s="234"/>
      <c r="U34" s="234"/>
      <c r="V34" s="234"/>
      <c r="W34" s="235"/>
    </row>
    <row r="35" spans="3:24" ht="19.5" customHeight="1">
      <c r="C35" s="236">
        <v>19</v>
      </c>
      <c r="D35" s="237"/>
      <c r="E35" s="238" t="str">
        <f>VLOOKUP(C35,調査票入力!$A:$FJ,4,FALSE)&amp;""</f>
        <v/>
      </c>
      <c r="F35" s="238"/>
      <c r="G35" s="238"/>
      <c r="H35" s="238"/>
      <c r="I35" s="238"/>
      <c r="J35" s="234" t="str">
        <f>IF(VLOOKUP(C35,調査票入力!$A:$FN,2,FALSE)&gt;0,VLOOKUP(C35,調査票入力!$A:$FN,2,FALSE),"")</f>
        <v/>
      </c>
      <c r="K35" s="234"/>
      <c r="L35" s="234"/>
      <c r="M35" s="234"/>
      <c r="N35" s="234"/>
      <c r="O35" s="239"/>
      <c r="P35" s="239"/>
      <c r="Q35" s="239"/>
      <c r="R35" s="239"/>
      <c r="S35" s="234" t="str">
        <f>IF(VLOOKUP(C35,調査票入力!$A:$FN,170,FALSE)&gt;0,VLOOKUP(C35,調査票入力!$A:$FN,170,FALSE),"")</f>
        <v/>
      </c>
      <c r="T35" s="234"/>
      <c r="U35" s="234"/>
      <c r="V35" s="234"/>
      <c r="W35" s="235"/>
    </row>
    <row r="36" spans="3:24" ht="19.5" customHeight="1">
      <c r="C36" s="236">
        <v>20</v>
      </c>
      <c r="D36" s="237"/>
      <c r="E36" s="238" t="str">
        <f>VLOOKUP(C36,調査票入力!$A:$FJ,4,FALSE)&amp;""</f>
        <v/>
      </c>
      <c r="F36" s="238"/>
      <c r="G36" s="238"/>
      <c r="H36" s="238"/>
      <c r="I36" s="238"/>
      <c r="J36" s="234" t="str">
        <f>IF(VLOOKUP(C36,調査票入力!$A:$FN,2,FALSE)&gt;0,VLOOKUP(C36,調査票入力!$A:$FN,2,FALSE),"")</f>
        <v/>
      </c>
      <c r="K36" s="234"/>
      <c r="L36" s="234"/>
      <c r="M36" s="234"/>
      <c r="N36" s="234"/>
      <c r="O36" s="239"/>
      <c r="P36" s="239"/>
      <c r="Q36" s="239"/>
      <c r="R36" s="239"/>
      <c r="S36" s="234" t="str">
        <f>IF(VLOOKUP(C36,調査票入力!$A:$FN,170,FALSE)&gt;0,VLOOKUP(C36,調査票入力!$A:$FN,170,FALSE),"")</f>
        <v/>
      </c>
      <c r="T36" s="234"/>
      <c r="U36" s="234"/>
      <c r="V36" s="234"/>
      <c r="W36" s="235"/>
    </row>
    <row r="37" spans="3:24" ht="19.5" customHeight="1">
      <c r="C37" s="82" t="s">
        <v>396</v>
      </c>
    </row>
    <row r="38" spans="3:24" ht="19.5" customHeight="1">
      <c r="C38" s="82" t="s">
        <v>397</v>
      </c>
      <c r="D38" s="243" t="s">
        <v>398</v>
      </c>
      <c r="E38" s="243"/>
      <c r="F38" s="243"/>
      <c r="G38" s="243"/>
      <c r="H38" s="243"/>
      <c r="I38" s="243"/>
      <c r="J38" s="243"/>
      <c r="K38" s="243"/>
      <c r="L38" s="87"/>
      <c r="M38" s="87"/>
    </row>
    <row r="39" spans="3:24" ht="19.5" customHeight="1"/>
    <row r="40" spans="3:24" ht="19.5" customHeight="1"/>
    <row r="41" spans="3:24" ht="19.5" customHeight="1"/>
    <row r="42" spans="3:24" ht="19.5" customHeight="1"/>
    <row r="43" spans="3:24" ht="19.5" customHeight="1"/>
    <row r="44" spans="3:24" ht="19.5" customHeight="1">
      <c r="X44" s="85"/>
    </row>
    <row r="45" spans="3:24" ht="19.5" customHeight="1"/>
    <row r="46" spans="3:24" ht="19.5" customHeight="1"/>
    <row r="47" spans="3:24" ht="19.5" customHeight="1"/>
    <row r="48" spans="3:24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</sheetData>
  <sheetProtection sheet="1" scenarios="1" insertRows="0"/>
  <protectedRanges>
    <protectedRange sqref="B2:F3 Q6 M8 M10 O15:R36" name="入力範囲"/>
  </protectedRanges>
  <mergeCells count="122">
    <mergeCell ref="D38:K38"/>
    <mergeCell ref="A4:X5"/>
    <mergeCell ref="J24:N24"/>
    <mergeCell ref="J23:N23"/>
    <mergeCell ref="J22:N22"/>
    <mergeCell ref="J21:N21"/>
    <mergeCell ref="S23:W23"/>
    <mergeCell ref="C13:D14"/>
    <mergeCell ref="O13:R14"/>
    <mergeCell ref="S13:W14"/>
    <mergeCell ref="J13:N14"/>
    <mergeCell ref="E13:I14"/>
    <mergeCell ref="C23:D23"/>
    <mergeCell ref="C24:D24"/>
    <mergeCell ref="E24:I24"/>
    <mergeCell ref="E23:I23"/>
    <mergeCell ref="E22:I22"/>
    <mergeCell ref="E17:I17"/>
    <mergeCell ref="E16:I16"/>
    <mergeCell ref="O22:R22"/>
    <mergeCell ref="S20:W20"/>
    <mergeCell ref="O19:R19"/>
    <mergeCell ref="O23:R23"/>
    <mergeCell ref="O24:R24"/>
    <mergeCell ref="O33:R33"/>
    <mergeCell ref="S17:W17"/>
    <mergeCell ref="C22:D22"/>
    <mergeCell ref="C20:D20"/>
    <mergeCell ref="J16:N16"/>
    <mergeCell ref="J15:N15"/>
    <mergeCell ref="O15:R15"/>
    <mergeCell ref="O16:R16"/>
    <mergeCell ref="O17:R17"/>
    <mergeCell ref="O18:R18"/>
    <mergeCell ref="J19:N19"/>
    <mergeCell ref="O20:R20"/>
    <mergeCell ref="O21:R21"/>
    <mergeCell ref="J20:N20"/>
    <mergeCell ref="S22:W22"/>
    <mergeCell ref="S24:W24"/>
    <mergeCell ref="C27:D27"/>
    <mergeCell ref="E27:I27"/>
    <mergeCell ref="J27:N27"/>
    <mergeCell ref="O27:R27"/>
    <mergeCell ref="S27:W27"/>
    <mergeCell ref="C26:D26"/>
    <mergeCell ref="E26:I26"/>
    <mergeCell ref="J26:N26"/>
    <mergeCell ref="Q6:W6"/>
    <mergeCell ref="M8:N8"/>
    <mergeCell ref="C8:L8"/>
    <mergeCell ref="C10:L10"/>
    <mergeCell ref="S21:W21"/>
    <mergeCell ref="E20:I20"/>
    <mergeCell ref="E19:I19"/>
    <mergeCell ref="E18:I18"/>
    <mergeCell ref="E15:I15"/>
    <mergeCell ref="C21:D21"/>
    <mergeCell ref="E21:I21"/>
    <mergeCell ref="C15:D15"/>
    <mergeCell ref="C16:D16"/>
    <mergeCell ref="C17:D17"/>
    <mergeCell ref="C18:D18"/>
    <mergeCell ref="C19:D19"/>
    <mergeCell ref="J18:N18"/>
    <mergeCell ref="S18:W18"/>
    <mergeCell ref="S19:W19"/>
    <mergeCell ref="J17:N17"/>
    <mergeCell ref="M10:N10"/>
    <mergeCell ref="S15:W15"/>
    <mergeCell ref="S16:W16"/>
    <mergeCell ref="O26:R26"/>
    <mergeCell ref="S26:W26"/>
    <mergeCell ref="S25:W25"/>
    <mergeCell ref="C25:D25"/>
    <mergeCell ref="E25:I25"/>
    <mergeCell ref="J25:N25"/>
    <mergeCell ref="O25:R25"/>
    <mergeCell ref="S29:W29"/>
    <mergeCell ref="C28:D28"/>
    <mergeCell ref="E28:I28"/>
    <mergeCell ref="J28:N28"/>
    <mergeCell ref="O28:R28"/>
    <mergeCell ref="S28:W28"/>
    <mergeCell ref="C29:D29"/>
    <mergeCell ref="E29:I29"/>
    <mergeCell ref="J29:N29"/>
    <mergeCell ref="O29:R29"/>
    <mergeCell ref="C31:D31"/>
    <mergeCell ref="E31:I31"/>
    <mergeCell ref="J31:N31"/>
    <mergeCell ref="O31:R31"/>
    <mergeCell ref="S31:W31"/>
    <mergeCell ref="C30:D30"/>
    <mergeCell ref="E30:I30"/>
    <mergeCell ref="J30:N30"/>
    <mergeCell ref="O30:R30"/>
    <mergeCell ref="S30:W30"/>
    <mergeCell ref="S33:W33"/>
    <mergeCell ref="C32:D32"/>
    <mergeCell ref="E32:I32"/>
    <mergeCell ref="J32:N32"/>
    <mergeCell ref="O32:R32"/>
    <mergeCell ref="S32:W32"/>
    <mergeCell ref="C36:D36"/>
    <mergeCell ref="E36:I36"/>
    <mergeCell ref="J36:N36"/>
    <mergeCell ref="O36:R36"/>
    <mergeCell ref="S36:W36"/>
    <mergeCell ref="C34:D34"/>
    <mergeCell ref="E34:I34"/>
    <mergeCell ref="J34:N34"/>
    <mergeCell ref="O34:R34"/>
    <mergeCell ref="S34:W34"/>
    <mergeCell ref="S35:W35"/>
    <mergeCell ref="C35:D35"/>
    <mergeCell ref="E35:I35"/>
    <mergeCell ref="J35:N35"/>
    <mergeCell ref="O35:R35"/>
    <mergeCell ref="C33:D33"/>
    <mergeCell ref="E33:I33"/>
    <mergeCell ref="J33:N33"/>
  </mergeCells>
  <phoneticPr fontId="3"/>
  <dataValidations count="1">
    <dataValidation type="list" allowBlank="1" showInputMessage="1" showErrorMessage="1" sqref="O15:R36">
      <formula1>"あり,なし"</formula1>
    </dataValidation>
  </dataValidations>
  <printOptions horizontalCentered="1"/>
  <pageMargins left="0.31496062992125984" right="0.31496062992125984" top="0.35433070866141736" bottom="0.35433070866141736" header="0.11811023622047245" footer="0.11811023622047245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調査票入力</vt:lpstr>
      <vt:lpstr>安心カード（急変時・災害時対応版）</vt:lpstr>
      <vt:lpstr>作成支援報告書</vt:lpstr>
      <vt:lpstr>'安心カード（急変時・災害時対応版）'!Print_Area</vt:lpstr>
      <vt:lpstr>作成支援報告書!Print_Area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2022-10-27T06:49:20Z</dcterms:created>
  <dcterms:modified xsi:type="dcterms:W3CDTF">2025-11-04T11:38:12Z</dcterms:modified>
</cp:coreProperties>
</file>