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tabRatio="718" activeTab="2"/>
  </bookViews>
  <sheets>
    <sheet name="調査票入力" sheetId="1" r:id="rId1"/>
    <sheet name="安心カード（急変時・災害時対応版）" sheetId="5" r:id="rId2"/>
    <sheet name="作成支援報告書" sheetId="4" r:id="rId3"/>
  </sheets>
  <definedNames>
    <definedName name="_xlnm.Print_Area" localSheetId="1">'安心カード（急変時・災害時対応版）'!$A:$AV</definedName>
    <definedName name="_xlnm.Print_Area" localSheetId="2">作成支援報告書!$A:$X</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 i="4" l="1"/>
  <c r="F41" i="1" l="1"/>
  <c r="F40" i="1"/>
  <c r="F39" i="1"/>
  <c r="F38" i="1"/>
  <c r="S16" i="4" l="1"/>
  <c r="S17" i="4"/>
  <c r="S18" i="4"/>
  <c r="S19" i="4"/>
  <c r="S20" i="4"/>
  <c r="S21" i="4"/>
  <c r="S22" i="4"/>
  <c r="S23" i="4"/>
  <c r="S24" i="4"/>
  <c r="S25" i="4"/>
  <c r="S26" i="4"/>
  <c r="S28" i="4"/>
  <c r="S29" i="4"/>
  <c r="S30" i="4"/>
  <c r="S31" i="4"/>
  <c r="S32" i="4"/>
  <c r="S33" i="4"/>
  <c r="S34" i="4"/>
  <c r="S35" i="4"/>
  <c r="S36" i="4"/>
  <c r="J16" i="4"/>
  <c r="J17" i="4"/>
  <c r="J18" i="4"/>
  <c r="J19" i="4"/>
  <c r="J20" i="4"/>
  <c r="J21" i="4"/>
  <c r="J22" i="4"/>
  <c r="J23" i="4"/>
  <c r="J24" i="4"/>
  <c r="J25" i="4"/>
  <c r="J26" i="4"/>
  <c r="J27" i="4"/>
  <c r="J28" i="4"/>
  <c r="J29" i="4"/>
  <c r="J30" i="4"/>
  <c r="J31" i="4"/>
  <c r="J32" i="4"/>
  <c r="J33" i="4"/>
  <c r="J34" i="4"/>
  <c r="J35" i="4"/>
  <c r="J36" i="4"/>
  <c r="S15" i="4"/>
  <c r="J15" i="4"/>
  <c r="E16" i="4"/>
  <c r="E17" i="4"/>
  <c r="E18" i="4"/>
  <c r="E19" i="4"/>
  <c r="E20" i="4"/>
  <c r="E21" i="4"/>
  <c r="E22" i="4"/>
  <c r="E23" i="4"/>
  <c r="E24" i="4"/>
  <c r="E25" i="4"/>
  <c r="E26" i="4"/>
  <c r="E27" i="4"/>
  <c r="E28" i="4"/>
  <c r="E29" i="4"/>
  <c r="E30" i="4"/>
  <c r="E31" i="4"/>
  <c r="E32" i="4"/>
  <c r="E33" i="4"/>
  <c r="E34" i="4"/>
  <c r="E35" i="4"/>
  <c r="E36" i="4"/>
  <c r="E15" i="4"/>
  <c r="F37" i="1" l="1"/>
  <c r="F36" i="1"/>
  <c r="F35" i="1"/>
  <c r="F34" i="1"/>
  <c r="F33" i="1"/>
  <c r="F32" i="1" l="1"/>
  <c r="F31" i="1"/>
  <c r="F30" i="1"/>
  <c r="F29" i="1"/>
  <c r="F28" i="1"/>
  <c r="F27" i="1"/>
  <c r="F26" i="1"/>
  <c r="F25" i="1"/>
  <c r="F24" i="1"/>
  <c r="F23" i="1"/>
  <c r="F22" i="1"/>
  <c r="F21" i="1"/>
  <c r="F20" i="1"/>
  <c r="F19" i="1"/>
  <c r="F18" i="1"/>
  <c r="F17" i="1"/>
  <c r="F16" i="1"/>
  <c r="F15" i="1"/>
  <c r="F14" i="1"/>
  <c r="F13" i="1"/>
  <c r="F12" i="1"/>
  <c r="F11" i="1"/>
  <c r="F10" i="1"/>
  <c r="F9" i="1"/>
  <c r="F8" i="1"/>
  <c r="F7" i="1"/>
  <c r="F6" i="1"/>
  <c r="I5" i="5" l="1"/>
  <c r="J18" i="5" l="1"/>
  <c r="Q10" i="5"/>
  <c r="AO3" i="5" l="1"/>
  <c r="Q8" i="5"/>
  <c r="N88" i="5"/>
  <c r="N85" i="5"/>
  <c r="J81" i="5"/>
  <c r="J80" i="5"/>
  <c r="J93" i="5" l="1"/>
  <c r="U68" i="5"/>
  <c r="U69" i="5"/>
  <c r="U70" i="5"/>
  <c r="N71" i="5"/>
  <c r="T57" i="5"/>
  <c r="J57" i="5"/>
  <c r="J55" i="5"/>
  <c r="J53" i="5"/>
  <c r="J52" i="5"/>
  <c r="I30" i="5"/>
  <c r="J76" i="5"/>
  <c r="J73" i="5"/>
  <c r="AF5" i="5"/>
  <c r="J98" i="5"/>
  <c r="J94" i="5"/>
  <c r="R93" i="5"/>
  <c r="J92" i="5"/>
  <c r="AK89" i="5"/>
  <c r="Z89" i="5"/>
  <c r="N89" i="5"/>
  <c r="AK88" i="5"/>
  <c r="Z88" i="5"/>
  <c r="AK86" i="5"/>
  <c r="Z86" i="5"/>
  <c r="N86" i="5"/>
  <c r="AK85" i="5"/>
  <c r="Z85" i="5"/>
  <c r="J82" i="5"/>
  <c r="N70" i="5"/>
  <c r="N69" i="5"/>
  <c r="N68" i="5"/>
  <c r="U67" i="5"/>
  <c r="U66" i="5"/>
  <c r="U65" i="5"/>
  <c r="U64" i="5"/>
  <c r="N67" i="5"/>
  <c r="N66" i="5"/>
  <c r="N65" i="5"/>
  <c r="N64" i="5"/>
  <c r="J60" i="5"/>
  <c r="J56" i="5"/>
  <c r="AL55" i="5"/>
  <c r="AF55" i="5"/>
  <c r="X55" i="5"/>
  <c r="Y53" i="5"/>
  <c r="J54" i="5"/>
  <c r="P53" i="5"/>
  <c r="M49" i="5"/>
  <c r="AG50" i="5"/>
  <c r="M50" i="5"/>
  <c r="AG49" i="5"/>
  <c r="AG48" i="5"/>
  <c r="N48" i="5"/>
  <c r="AG47" i="5"/>
  <c r="N47" i="5"/>
  <c r="AH44" i="5"/>
  <c r="N44" i="5"/>
  <c r="L43" i="5"/>
  <c r="AF42" i="5"/>
  <c r="L42" i="5"/>
  <c r="AH41" i="5"/>
  <c r="N41" i="5"/>
  <c r="L40" i="5"/>
  <c r="AF39" i="5"/>
  <c r="L39" i="5"/>
  <c r="N29" i="5"/>
  <c r="AB25" i="5"/>
  <c r="I21" i="5"/>
  <c r="L38" i="5"/>
  <c r="R37" i="5"/>
  <c r="AE37" i="5"/>
  <c r="J36" i="5"/>
  <c r="AV38" i="5" s="1"/>
  <c r="N36" i="5"/>
  <c r="AH37" i="5" l="1"/>
  <c r="X37" i="5"/>
  <c r="K38" i="5"/>
  <c r="U37" i="5"/>
  <c r="K37" i="5"/>
  <c r="I29" i="5"/>
  <c r="AV29" i="5" s="1"/>
  <c r="AF28" i="5"/>
  <c r="L28" i="5"/>
  <c r="Q25" i="5"/>
  <c r="T25" i="5" s="1"/>
  <c r="Q27" i="5"/>
  <c r="Q26" i="5"/>
  <c r="N17" i="5"/>
  <c r="AG13" i="5"/>
  <c r="AG15" i="5"/>
  <c r="J15" i="5"/>
  <c r="J13" i="5"/>
  <c r="AD6" i="5"/>
  <c r="I6" i="5"/>
  <c r="M29" i="5" l="1"/>
  <c r="AV25" i="5"/>
  <c r="AN6" i="5" l="1"/>
</calcChain>
</file>

<file path=xl/comments1.xml><?xml version="1.0" encoding="utf-8"?>
<comments xmlns="http://schemas.openxmlformats.org/spreadsheetml/2006/main">
  <authors>
    <author>作成者</author>
  </authors>
  <commentList>
    <comment ref="D4" authorId="0" shapeId="0">
      <text>
        <r>
          <rPr>
            <b/>
            <sz val="9"/>
            <color indexed="81"/>
            <rFont val="MS P ゴシック"/>
            <family val="3"/>
            <charset val="128"/>
          </rPr>
          <t>文字化けしている文字は修正してください。</t>
        </r>
      </text>
    </comment>
    <comment ref="N4" authorId="0" shapeId="0">
      <text>
        <r>
          <rPr>
            <b/>
            <sz val="9"/>
            <color indexed="81"/>
            <rFont val="ＭＳ Ｐゴシック"/>
            <family val="3"/>
            <charset val="128"/>
          </rPr>
          <t>「長崎市」は省略</t>
        </r>
      </text>
    </comment>
    <comment ref="O4" authorId="0" shapeId="0">
      <text>
        <r>
          <rPr>
            <b/>
            <sz val="9"/>
            <color indexed="81"/>
            <rFont val="ＭＳ Ｐゴシック"/>
            <family val="3"/>
            <charset val="128"/>
          </rPr>
          <t>「小学校」は省略
学校名のみ入力</t>
        </r>
      </text>
    </comment>
    <comment ref="CD4" authorId="0" shapeId="0">
      <text>
        <r>
          <rPr>
            <b/>
            <sz val="9"/>
            <color indexed="81"/>
            <rFont val="ＭＳ Ｐゴシック"/>
            <family val="3"/>
            <charset val="128"/>
          </rPr>
          <t>・「居宅介護支援事業所」等の入力は省略し、必要な情報のみ入力。</t>
        </r>
      </text>
    </comment>
    <comment ref="CT4" authorId="0" shapeId="0">
      <text>
        <r>
          <rPr>
            <b/>
            <sz val="9"/>
            <color indexed="81"/>
            <rFont val="ＭＳ Ｐゴシック"/>
            <family val="3"/>
            <charset val="128"/>
          </rPr>
          <t>「自治会」の文言まで入力</t>
        </r>
      </text>
    </comment>
    <comment ref="FK4" authorId="0" shapeId="0">
      <text>
        <r>
          <rPr>
            <b/>
            <sz val="9"/>
            <color indexed="81"/>
            <rFont val="ＭＳ Ｐゴシック"/>
            <family val="3"/>
            <charset val="128"/>
          </rPr>
          <t>回答内容に関してお尋ねさせていただく場合がありますので、氏名と電話番号の入力をお願いします。</t>
        </r>
      </text>
    </comment>
  </commentList>
</comments>
</file>

<file path=xl/sharedStrings.xml><?xml version="1.0" encoding="utf-8"?>
<sst xmlns="http://schemas.openxmlformats.org/spreadsheetml/2006/main" count="458" uniqueCount="399">
  <si>
    <t>アレルギー</t>
    <phoneticPr fontId="5"/>
  </si>
  <si>
    <t>所有形態</t>
    <rPh sb="0" eb="2">
      <t>ショユウ</t>
    </rPh>
    <rPh sb="2" eb="4">
      <t>ケイタイ</t>
    </rPh>
    <phoneticPr fontId="5"/>
  </si>
  <si>
    <t>車横付け</t>
    <rPh sb="0" eb="1">
      <t>クルマ</t>
    </rPh>
    <rPh sb="1" eb="3">
      <t>ヨコヅ</t>
    </rPh>
    <phoneticPr fontId="5"/>
  </si>
  <si>
    <t>介助人員</t>
    <rPh sb="0" eb="2">
      <t>カイジョ</t>
    </rPh>
    <rPh sb="2" eb="4">
      <t>ジンイン</t>
    </rPh>
    <phoneticPr fontId="5"/>
  </si>
  <si>
    <t>避難経路における危険箇所</t>
    <rPh sb="0" eb="2">
      <t>ヒナン</t>
    </rPh>
    <rPh sb="2" eb="4">
      <t>ケイロ</t>
    </rPh>
    <rPh sb="8" eb="10">
      <t>キケン</t>
    </rPh>
    <rPh sb="10" eb="12">
      <t>カショ</t>
    </rPh>
    <phoneticPr fontId="5"/>
  </si>
  <si>
    <t>番号</t>
    <rPh sb="0" eb="2">
      <t>バンゴウ</t>
    </rPh>
    <phoneticPr fontId="5"/>
  </si>
  <si>
    <t>記入日</t>
    <rPh sb="0" eb="2">
      <t>キニュウ</t>
    </rPh>
    <rPh sb="2" eb="3">
      <t>ビ</t>
    </rPh>
    <phoneticPr fontId="5"/>
  </si>
  <si>
    <t>その他</t>
    <rPh sb="2" eb="3">
      <t>タ</t>
    </rPh>
    <phoneticPr fontId="5"/>
  </si>
  <si>
    <t>氏名</t>
    <rPh sb="0" eb="2">
      <t>シメイ</t>
    </rPh>
    <phoneticPr fontId="5"/>
  </si>
  <si>
    <t>生年月日
（例：S20.1.1）</t>
    <rPh sb="0" eb="2">
      <t>セイネン</t>
    </rPh>
    <rPh sb="2" eb="4">
      <t>ガッピ</t>
    </rPh>
    <rPh sb="6" eb="7">
      <t>レイ</t>
    </rPh>
    <phoneticPr fontId="5"/>
  </si>
  <si>
    <t>年齢</t>
    <rPh sb="0" eb="2">
      <t>ネンレイ</t>
    </rPh>
    <phoneticPr fontId="5"/>
  </si>
  <si>
    <t>性別</t>
    <rPh sb="0" eb="2">
      <t>セイベツ</t>
    </rPh>
    <phoneticPr fontId="5"/>
  </si>
  <si>
    <t>介護保険被保険者番号</t>
    <rPh sb="0" eb="2">
      <t>カイゴ</t>
    </rPh>
    <rPh sb="2" eb="4">
      <t>ホケン</t>
    </rPh>
    <rPh sb="4" eb="8">
      <t>ヒホケンシャ</t>
    </rPh>
    <rPh sb="8" eb="10">
      <t>バンゴウ</t>
    </rPh>
    <phoneticPr fontId="5"/>
  </si>
  <si>
    <t>電話番号</t>
    <rPh sb="0" eb="2">
      <t>デンワ</t>
    </rPh>
    <rPh sb="2" eb="4">
      <t>バンゴウ</t>
    </rPh>
    <phoneticPr fontId="5"/>
  </si>
  <si>
    <t>携帯番号</t>
    <rPh sb="0" eb="2">
      <t>ケイタイ</t>
    </rPh>
    <rPh sb="2" eb="4">
      <t>バンゴウ</t>
    </rPh>
    <phoneticPr fontId="5"/>
  </si>
  <si>
    <t>ファックス番号</t>
    <rPh sb="5" eb="7">
      <t>バンゴウ</t>
    </rPh>
    <phoneticPr fontId="5"/>
  </si>
  <si>
    <t>メールアドレス</t>
    <phoneticPr fontId="5"/>
  </si>
  <si>
    <t>住所</t>
    <rPh sb="0" eb="2">
      <t>ジュウショ</t>
    </rPh>
    <phoneticPr fontId="5"/>
  </si>
  <si>
    <t>小学校区</t>
    <rPh sb="0" eb="3">
      <t>ショウガッコウ</t>
    </rPh>
    <rPh sb="3" eb="4">
      <t>ク</t>
    </rPh>
    <phoneticPr fontId="5"/>
  </si>
  <si>
    <t>該当なし</t>
    <rPh sb="0" eb="2">
      <t>ガイトウ</t>
    </rPh>
    <phoneticPr fontId="5"/>
  </si>
  <si>
    <t>高血圧</t>
    <rPh sb="0" eb="3">
      <t>コウケツアツ</t>
    </rPh>
    <phoneticPr fontId="5"/>
  </si>
  <si>
    <t>脳血管疾患</t>
    <rPh sb="0" eb="1">
      <t>ノウ</t>
    </rPh>
    <rPh sb="1" eb="3">
      <t>ケッカン</t>
    </rPh>
    <rPh sb="3" eb="5">
      <t>シッカン</t>
    </rPh>
    <phoneticPr fontId="5"/>
  </si>
  <si>
    <t>心臓病</t>
    <rPh sb="0" eb="3">
      <t>シンゾウビョウ</t>
    </rPh>
    <phoneticPr fontId="5"/>
  </si>
  <si>
    <t>高脂血症</t>
    <rPh sb="0" eb="4">
      <t>コウシケツショウ</t>
    </rPh>
    <phoneticPr fontId="5"/>
  </si>
  <si>
    <t>糖尿病</t>
    <rPh sb="0" eb="3">
      <t>トウニョウビョウ</t>
    </rPh>
    <phoneticPr fontId="5"/>
  </si>
  <si>
    <t>肺炎</t>
    <rPh sb="0" eb="2">
      <t>ハイエン</t>
    </rPh>
    <phoneticPr fontId="5"/>
  </si>
  <si>
    <t>肺気腫</t>
    <rPh sb="0" eb="3">
      <t>ハイキシュ</t>
    </rPh>
    <phoneticPr fontId="5"/>
  </si>
  <si>
    <t>喘息</t>
    <rPh sb="0" eb="2">
      <t>ゼンソク</t>
    </rPh>
    <phoneticPr fontId="5"/>
  </si>
  <si>
    <t>骨粗鬆症</t>
    <rPh sb="0" eb="4">
      <t>コツソショウショウ</t>
    </rPh>
    <phoneticPr fontId="5"/>
  </si>
  <si>
    <t>骨折</t>
    <rPh sb="0" eb="2">
      <t>コッセツ</t>
    </rPh>
    <phoneticPr fontId="5"/>
  </si>
  <si>
    <t>関節疾患(リウマチ等)</t>
    <rPh sb="0" eb="2">
      <t>カンセツ</t>
    </rPh>
    <rPh sb="2" eb="4">
      <t>シッカン</t>
    </rPh>
    <rPh sb="9" eb="10">
      <t>トウ</t>
    </rPh>
    <phoneticPr fontId="5"/>
  </si>
  <si>
    <t>認知症</t>
    <rPh sb="0" eb="3">
      <t>ニンチショウ</t>
    </rPh>
    <phoneticPr fontId="5"/>
  </si>
  <si>
    <t>痛みの有無</t>
    <rPh sb="0" eb="1">
      <t>イタ</t>
    </rPh>
    <rPh sb="3" eb="5">
      <t>ウム</t>
    </rPh>
    <phoneticPr fontId="5"/>
  </si>
  <si>
    <t>もの忘れの有無</t>
    <rPh sb="2" eb="3">
      <t>ワス</t>
    </rPh>
    <rPh sb="5" eb="7">
      <t>ウム</t>
    </rPh>
    <phoneticPr fontId="5"/>
  </si>
  <si>
    <t>気持ちの落ち込み</t>
    <rPh sb="0" eb="2">
      <t>キモ</t>
    </rPh>
    <rPh sb="4" eb="5">
      <t>オ</t>
    </rPh>
    <rPh sb="6" eb="7">
      <t>コ</t>
    </rPh>
    <phoneticPr fontId="5"/>
  </si>
  <si>
    <t>杖使用</t>
    <rPh sb="0" eb="1">
      <t>ツエ</t>
    </rPh>
    <rPh sb="1" eb="3">
      <t>シヨウ</t>
    </rPh>
    <phoneticPr fontId="5"/>
  </si>
  <si>
    <t>補装具使用</t>
    <rPh sb="0" eb="3">
      <t>ホソウグ</t>
    </rPh>
    <rPh sb="3" eb="5">
      <t>シヨウ</t>
    </rPh>
    <phoneticPr fontId="5"/>
  </si>
  <si>
    <t>歩行器使用</t>
    <rPh sb="0" eb="2">
      <t>ホコウ</t>
    </rPh>
    <rPh sb="2" eb="3">
      <t>キ</t>
    </rPh>
    <rPh sb="3" eb="5">
      <t>シヨウ</t>
    </rPh>
    <phoneticPr fontId="5"/>
  </si>
  <si>
    <t>車いす使用</t>
    <rPh sb="0" eb="1">
      <t>クルマ</t>
    </rPh>
    <rPh sb="3" eb="5">
      <t>シヨウ</t>
    </rPh>
    <phoneticPr fontId="5"/>
  </si>
  <si>
    <t>おむつ使用</t>
    <rPh sb="3" eb="5">
      <t>シヨウ</t>
    </rPh>
    <phoneticPr fontId="5"/>
  </si>
  <si>
    <t>寝たきり</t>
    <rPh sb="0" eb="1">
      <t>ネ</t>
    </rPh>
    <phoneticPr fontId="5"/>
  </si>
  <si>
    <t>聴覚障害(難聴 重度)</t>
    <rPh sb="0" eb="2">
      <t>チョウカク</t>
    </rPh>
    <rPh sb="2" eb="4">
      <t>ショウガイ</t>
    </rPh>
    <rPh sb="5" eb="7">
      <t>ナンチョウ</t>
    </rPh>
    <rPh sb="8" eb="10">
      <t>ジュウド</t>
    </rPh>
    <phoneticPr fontId="5"/>
  </si>
  <si>
    <t>手話</t>
    <rPh sb="0" eb="2">
      <t>シュワ</t>
    </rPh>
    <phoneticPr fontId="5"/>
  </si>
  <si>
    <t>筆談</t>
    <rPh sb="0" eb="2">
      <t>ヒツダン</t>
    </rPh>
    <phoneticPr fontId="5"/>
  </si>
  <si>
    <t>補聴器使用</t>
    <rPh sb="0" eb="3">
      <t>ホチョウキ</t>
    </rPh>
    <rPh sb="3" eb="5">
      <t>シヨウ</t>
    </rPh>
    <phoneticPr fontId="5"/>
  </si>
  <si>
    <t>発語障害(重度)</t>
    <rPh sb="0" eb="2">
      <t>ハツゴ</t>
    </rPh>
    <rPh sb="2" eb="4">
      <t>ショウガイ</t>
    </rPh>
    <rPh sb="5" eb="7">
      <t>ジュウド</t>
    </rPh>
    <phoneticPr fontId="5"/>
  </si>
  <si>
    <t>視覚障害(重度)</t>
    <rPh sb="0" eb="2">
      <t>シカク</t>
    </rPh>
    <rPh sb="2" eb="4">
      <t>ショウガイ</t>
    </rPh>
    <rPh sb="5" eb="7">
      <t>ジュウド</t>
    </rPh>
    <phoneticPr fontId="5"/>
  </si>
  <si>
    <t>点字</t>
    <rPh sb="0" eb="2">
      <t>テンジ</t>
    </rPh>
    <phoneticPr fontId="5"/>
  </si>
  <si>
    <t>独居、同居</t>
    <rPh sb="0" eb="2">
      <t>ドッキョ</t>
    </rPh>
    <rPh sb="3" eb="5">
      <t>ドウキョ</t>
    </rPh>
    <phoneticPr fontId="5"/>
  </si>
  <si>
    <t>高齢者のみの世帯</t>
    <rPh sb="0" eb="3">
      <t>コウレイシャ</t>
    </rPh>
    <rPh sb="6" eb="8">
      <t>セタイ</t>
    </rPh>
    <phoneticPr fontId="5"/>
  </si>
  <si>
    <t>あなた以外に</t>
    <rPh sb="3" eb="5">
      <t>イガイ</t>
    </rPh>
    <phoneticPr fontId="5"/>
  </si>
  <si>
    <t>配偶者</t>
    <rPh sb="0" eb="3">
      <t>ハイグウシャ</t>
    </rPh>
    <phoneticPr fontId="5"/>
  </si>
  <si>
    <t>子</t>
    <rPh sb="0" eb="1">
      <t>コ</t>
    </rPh>
    <phoneticPr fontId="5"/>
  </si>
  <si>
    <t>子の配偶者</t>
    <rPh sb="0" eb="1">
      <t>コ</t>
    </rPh>
    <rPh sb="2" eb="5">
      <t>ハイグウシャ</t>
    </rPh>
    <phoneticPr fontId="5"/>
  </si>
  <si>
    <t>孫</t>
    <rPh sb="0" eb="1">
      <t>マゴ</t>
    </rPh>
    <phoneticPr fontId="5"/>
  </si>
  <si>
    <t>きょうだい</t>
    <phoneticPr fontId="5"/>
  </si>
  <si>
    <t>緊急連絡先(第1番目)氏名</t>
    <rPh sb="0" eb="2">
      <t>キンキュウ</t>
    </rPh>
    <rPh sb="2" eb="5">
      <t>レンラクサキ</t>
    </rPh>
    <rPh sb="6" eb="7">
      <t>ダイ</t>
    </rPh>
    <rPh sb="8" eb="10">
      <t>バンメ</t>
    </rPh>
    <rPh sb="11" eb="13">
      <t>シメイ</t>
    </rPh>
    <phoneticPr fontId="5"/>
  </si>
  <si>
    <t>緊急連絡先(第1番目)続柄</t>
    <rPh sb="11" eb="13">
      <t>ゾクガラ</t>
    </rPh>
    <phoneticPr fontId="5"/>
  </si>
  <si>
    <t>緊急連絡先(第1番目)住所</t>
    <rPh sb="11" eb="13">
      <t>ジュウショ</t>
    </rPh>
    <phoneticPr fontId="5"/>
  </si>
  <si>
    <t>緊急連絡先(第1番目)電話番号</t>
    <rPh sb="11" eb="13">
      <t>デンワ</t>
    </rPh>
    <rPh sb="13" eb="15">
      <t>バンゴウ</t>
    </rPh>
    <phoneticPr fontId="5"/>
  </si>
  <si>
    <t>緊急連絡先(第1番目)携帯番号</t>
    <rPh sb="11" eb="13">
      <t>ケイタイ</t>
    </rPh>
    <rPh sb="13" eb="15">
      <t>バンゴウ</t>
    </rPh>
    <phoneticPr fontId="5"/>
  </si>
  <si>
    <t>緊急連絡先(第2番目)氏名</t>
    <rPh sb="11" eb="13">
      <t>シメイ</t>
    </rPh>
    <phoneticPr fontId="5"/>
  </si>
  <si>
    <t>緊急連絡先(第2番目)続柄</t>
    <rPh sb="11" eb="13">
      <t>ゾクガラ</t>
    </rPh>
    <phoneticPr fontId="5"/>
  </si>
  <si>
    <t>緊急連絡先(第2番目)住所</t>
    <rPh sb="11" eb="13">
      <t>ジュウショ</t>
    </rPh>
    <phoneticPr fontId="5"/>
  </si>
  <si>
    <t>緊急連絡先(第2番目)電話番号</t>
    <rPh sb="11" eb="13">
      <t>デンワ</t>
    </rPh>
    <rPh sb="13" eb="15">
      <t>バンゴウ</t>
    </rPh>
    <phoneticPr fontId="5"/>
  </si>
  <si>
    <t>緊急連絡先(第2番目)携帯番号</t>
    <rPh sb="11" eb="13">
      <t>ケイタイ</t>
    </rPh>
    <rPh sb="13" eb="15">
      <t>バンゴウ</t>
    </rPh>
    <phoneticPr fontId="5"/>
  </si>
  <si>
    <t>（かかりつけ医1）医療機関名</t>
    <rPh sb="6" eb="7">
      <t>イ</t>
    </rPh>
    <rPh sb="9" eb="11">
      <t>イリョウ</t>
    </rPh>
    <rPh sb="11" eb="13">
      <t>キカン</t>
    </rPh>
    <rPh sb="13" eb="14">
      <t>メイ</t>
    </rPh>
    <phoneticPr fontId="5"/>
  </si>
  <si>
    <t>（かかりつけ医1）電話番号</t>
    <rPh sb="9" eb="11">
      <t>デンワ</t>
    </rPh>
    <rPh sb="11" eb="13">
      <t>バンゴウ</t>
    </rPh>
    <phoneticPr fontId="5"/>
  </si>
  <si>
    <t>（かかりつけ医2）医療機関名</t>
    <rPh sb="9" eb="11">
      <t>イリョウ</t>
    </rPh>
    <rPh sb="11" eb="13">
      <t>キカン</t>
    </rPh>
    <rPh sb="13" eb="14">
      <t>メイ</t>
    </rPh>
    <phoneticPr fontId="5"/>
  </si>
  <si>
    <t>（かかりつけ医2）電話番号</t>
    <rPh sb="9" eb="11">
      <t>デンワ</t>
    </rPh>
    <rPh sb="11" eb="13">
      <t>バンゴウ</t>
    </rPh>
    <phoneticPr fontId="5"/>
  </si>
  <si>
    <t>（かかりつけ薬局）薬局名</t>
    <rPh sb="6" eb="8">
      <t>ヤッキョク</t>
    </rPh>
    <rPh sb="9" eb="11">
      <t>ヤッキョク</t>
    </rPh>
    <rPh sb="11" eb="12">
      <t>メイ</t>
    </rPh>
    <phoneticPr fontId="5"/>
  </si>
  <si>
    <t>（かかりつけ薬局）電話番号</t>
    <rPh sb="9" eb="11">
      <t>デンワ</t>
    </rPh>
    <rPh sb="11" eb="13">
      <t>バンゴウ</t>
    </rPh>
    <phoneticPr fontId="5"/>
  </si>
  <si>
    <t>(居宅介護支援事業所)事業所名</t>
    <rPh sb="1" eb="10">
      <t>キョタクカイゴシエンジギョウショ</t>
    </rPh>
    <rPh sb="11" eb="14">
      <t>ジギョウショ</t>
    </rPh>
    <rPh sb="14" eb="15">
      <t>メイ</t>
    </rPh>
    <phoneticPr fontId="5"/>
  </si>
  <si>
    <t>(居宅介護支援事業所)電話番号</t>
    <rPh sb="11" eb="13">
      <t>デンワ</t>
    </rPh>
    <rPh sb="13" eb="15">
      <t>バンゴウ</t>
    </rPh>
    <phoneticPr fontId="5"/>
  </si>
  <si>
    <t>木造、鉄筋</t>
    <rPh sb="0" eb="2">
      <t>モクゾウ</t>
    </rPh>
    <rPh sb="3" eb="5">
      <t>テッキン</t>
    </rPh>
    <phoneticPr fontId="5"/>
  </si>
  <si>
    <t>何階建て</t>
    <rPh sb="0" eb="3">
      <t>ナンカイダ</t>
    </rPh>
    <phoneticPr fontId="5"/>
  </si>
  <si>
    <t>何階か</t>
    <phoneticPr fontId="5"/>
  </si>
  <si>
    <t>エレベーター有無</t>
    <rPh sb="6" eb="8">
      <t>ウム</t>
    </rPh>
    <phoneticPr fontId="5"/>
  </si>
  <si>
    <t>階段数</t>
    <rPh sb="0" eb="2">
      <t>カイダン</t>
    </rPh>
    <rPh sb="2" eb="3">
      <t>スウ</t>
    </rPh>
    <phoneticPr fontId="5"/>
  </si>
  <si>
    <t>階段急、緩</t>
    <rPh sb="0" eb="2">
      <t>カイダン</t>
    </rPh>
    <rPh sb="2" eb="3">
      <t>キュウ</t>
    </rPh>
    <rPh sb="4" eb="5">
      <t>ユル</t>
    </rPh>
    <phoneticPr fontId="5"/>
  </si>
  <si>
    <t>自治会名</t>
    <rPh sb="0" eb="3">
      <t>ジチカイ</t>
    </rPh>
    <rPh sb="3" eb="4">
      <t>メイ</t>
    </rPh>
    <phoneticPr fontId="5"/>
  </si>
  <si>
    <t>自治会加入有無</t>
    <rPh sb="0" eb="2">
      <t>ジチ</t>
    </rPh>
    <rPh sb="2" eb="3">
      <t>カイ</t>
    </rPh>
    <rPh sb="3" eb="5">
      <t>カニュウ</t>
    </rPh>
    <rPh sb="5" eb="7">
      <t>ウム</t>
    </rPh>
    <phoneticPr fontId="5"/>
  </si>
  <si>
    <t>透析</t>
    <rPh sb="0" eb="2">
      <t>トウセキ</t>
    </rPh>
    <phoneticPr fontId="5"/>
  </si>
  <si>
    <t>ストーマ装具使用</t>
    <rPh sb="4" eb="6">
      <t>ソウグ</t>
    </rPh>
    <rPh sb="6" eb="8">
      <t>シヨウ</t>
    </rPh>
    <phoneticPr fontId="5"/>
  </si>
  <si>
    <t>在宅酸素</t>
    <rPh sb="0" eb="4">
      <t>ザイタクサンソ</t>
    </rPh>
    <phoneticPr fontId="5"/>
  </si>
  <si>
    <t>吸引器使用</t>
    <rPh sb="0" eb="2">
      <t>キュウイン</t>
    </rPh>
    <rPh sb="2" eb="3">
      <t>キ</t>
    </rPh>
    <rPh sb="3" eb="5">
      <t>シヨウ</t>
    </rPh>
    <phoneticPr fontId="5"/>
  </si>
  <si>
    <t>エアマット使用</t>
    <rPh sb="5" eb="7">
      <t>シヨウ</t>
    </rPh>
    <phoneticPr fontId="5"/>
  </si>
  <si>
    <t>胃ろう</t>
    <rPh sb="0" eb="1">
      <t>イ</t>
    </rPh>
    <phoneticPr fontId="5"/>
  </si>
  <si>
    <t>インスリン</t>
    <phoneticPr fontId="5"/>
  </si>
  <si>
    <t>インスリン自己注射可否</t>
    <rPh sb="5" eb="7">
      <t>ジコ</t>
    </rPh>
    <rPh sb="7" eb="9">
      <t>チュウシャ</t>
    </rPh>
    <rPh sb="9" eb="11">
      <t>カヒ</t>
    </rPh>
    <phoneticPr fontId="5"/>
  </si>
  <si>
    <t>尿路カテーテル</t>
    <rPh sb="0" eb="2">
      <t>ニョウロ</t>
    </rPh>
    <phoneticPr fontId="5"/>
  </si>
  <si>
    <t>食事</t>
    <rPh sb="0" eb="2">
      <t>ショクジ</t>
    </rPh>
    <phoneticPr fontId="5"/>
  </si>
  <si>
    <t>食事内容</t>
    <rPh sb="0" eb="2">
      <t>ショクジ</t>
    </rPh>
    <rPh sb="2" eb="4">
      <t>ナイヨウ</t>
    </rPh>
    <phoneticPr fontId="5"/>
  </si>
  <si>
    <t>治療食</t>
    <rPh sb="0" eb="3">
      <t>チリョウショク</t>
    </rPh>
    <phoneticPr fontId="5"/>
  </si>
  <si>
    <t>排泄</t>
    <rPh sb="0" eb="2">
      <t>ハイセツ</t>
    </rPh>
    <phoneticPr fontId="5"/>
  </si>
  <si>
    <t>排泄内容</t>
    <rPh sb="0" eb="2">
      <t>ハイセツ</t>
    </rPh>
    <rPh sb="2" eb="4">
      <t>ナイヨウ</t>
    </rPh>
    <phoneticPr fontId="5"/>
  </si>
  <si>
    <t>入浴</t>
    <rPh sb="0" eb="2">
      <t>ニュウヨク</t>
    </rPh>
    <phoneticPr fontId="5"/>
  </si>
  <si>
    <t>入浴内容</t>
    <rPh sb="0" eb="2">
      <t>ニュウヨク</t>
    </rPh>
    <rPh sb="2" eb="4">
      <t>ナイヨウ</t>
    </rPh>
    <phoneticPr fontId="5"/>
  </si>
  <si>
    <t>着衣</t>
    <rPh sb="0" eb="2">
      <t>チャクイ</t>
    </rPh>
    <phoneticPr fontId="5"/>
  </si>
  <si>
    <t>着衣内容</t>
    <rPh sb="0" eb="2">
      <t>チャクイ</t>
    </rPh>
    <rPh sb="2" eb="4">
      <t>ナイヨウ</t>
    </rPh>
    <phoneticPr fontId="5"/>
  </si>
  <si>
    <t>歩行</t>
    <rPh sb="0" eb="2">
      <t>ホコウ</t>
    </rPh>
    <phoneticPr fontId="5"/>
  </si>
  <si>
    <t>歩行内容</t>
    <rPh sb="0" eb="2">
      <t>ホコウ</t>
    </rPh>
    <rPh sb="2" eb="4">
      <t>ナイヨウ</t>
    </rPh>
    <phoneticPr fontId="5"/>
  </si>
  <si>
    <t>服薬</t>
    <rPh sb="0" eb="2">
      <t>フクヤク</t>
    </rPh>
    <phoneticPr fontId="5"/>
  </si>
  <si>
    <t>服薬内容</t>
    <rPh sb="0" eb="2">
      <t>フクヤク</t>
    </rPh>
    <rPh sb="2" eb="4">
      <t>ナイヨウ</t>
    </rPh>
    <phoneticPr fontId="5"/>
  </si>
  <si>
    <t>医療、介護職からの専門的な特記事項</t>
    <rPh sb="0" eb="2">
      <t>イリョウ</t>
    </rPh>
    <rPh sb="3" eb="5">
      <t>カイゴ</t>
    </rPh>
    <rPh sb="5" eb="6">
      <t>ショク</t>
    </rPh>
    <rPh sb="9" eb="12">
      <t>センモンテキ</t>
    </rPh>
    <rPh sb="13" eb="15">
      <t>トッキ</t>
    </rPh>
    <rPh sb="15" eb="17">
      <t>ジコウ</t>
    </rPh>
    <phoneticPr fontId="5"/>
  </si>
  <si>
    <t>具体的な避難場所</t>
    <rPh sb="0" eb="3">
      <t>グタイテキ</t>
    </rPh>
    <rPh sb="4" eb="6">
      <t>ヒナン</t>
    </rPh>
    <rPh sb="6" eb="8">
      <t>バショ</t>
    </rPh>
    <phoneticPr fontId="5"/>
  </si>
  <si>
    <t>(避難支援者1)氏名</t>
    <rPh sb="1" eb="3">
      <t>ヒナン</t>
    </rPh>
    <rPh sb="3" eb="5">
      <t>シエン</t>
    </rPh>
    <rPh sb="5" eb="6">
      <t>シャ</t>
    </rPh>
    <rPh sb="8" eb="10">
      <t>シメイ</t>
    </rPh>
    <phoneticPr fontId="5"/>
  </si>
  <si>
    <t>(避難支援者1)関係</t>
    <rPh sb="8" eb="10">
      <t>カンケイ</t>
    </rPh>
    <phoneticPr fontId="5"/>
  </si>
  <si>
    <t>(避難支援者1)電話番号</t>
    <rPh sb="8" eb="10">
      <t>デンワ</t>
    </rPh>
    <rPh sb="10" eb="12">
      <t>バンゴウ</t>
    </rPh>
    <phoneticPr fontId="5"/>
  </si>
  <si>
    <t>(避難支援者2)氏名</t>
    <rPh sb="8" eb="10">
      <t>シメイ</t>
    </rPh>
    <phoneticPr fontId="5"/>
  </si>
  <si>
    <t>(避難支援者2)関係</t>
    <rPh sb="8" eb="10">
      <t>カンケイ</t>
    </rPh>
    <phoneticPr fontId="5"/>
  </si>
  <si>
    <t>(避難支援者2)電話番号</t>
    <rPh sb="8" eb="10">
      <t>デンワ</t>
    </rPh>
    <rPh sb="10" eb="12">
      <t>バンゴウ</t>
    </rPh>
    <phoneticPr fontId="5"/>
  </si>
  <si>
    <t>同意有無</t>
    <rPh sb="0" eb="2">
      <t>ドウイ</t>
    </rPh>
    <rPh sb="2" eb="4">
      <t>ウム</t>
    </rPh>
    <phoneticPr fontId="5"/>
  </si>
  <si>
    <t>有</t>
  </si>
  <si>
    <t>腰</t>
  </si>
  <si>
    <t>あり</t>
  </si>
  <si>
    <t>加入</t>
  </si>
  <si>
    <t>自立</t>
  </si>
  <si>
    <t>アレルギー内容</t>
    <rPh sb="5" eb="7">
      <t>ナイヨウ</t>
    </rPh>
    <phoneticPr fontId="3"/>
  </si>
  <si>
    <t>痛む箇所その他内容</t>
    <rPh sb="0" eb="1">
      <t>イタ</t>
    </rPh>
    <rPh sb="2" eb="4">
      <t>カショ</t>
    </rPh>
    <rPh sb="6" eb="7">
      <t>タ</t>
    </rPh>
    <rPh sb="7" eb="9">
      <t>ナイヨウ</t>
    </rPh>
    <phoneticPr fontId="5"/>
  </si>
  <si>
    <t>痛む箇所腰</t>
    <rPh sb="0" eb="1">
      <t>イタ</t>
    </rPh>
    <rPh sb="2" eb="4">
      <t>カショ</t>
    </rPh>
    <rPh sb="4" eb="5">
      <t>コシ</t>
    </rPh>
    <phoneticPr fontId="5"/>
  </si>
  <si>
    <t>痛む箇所膝</t>
    <rPh sb="0" eb="1">
      <t>イタ</t>
    </rPh>
    <rPh sb="2" eb="4">
      <t>カショ</t>
    </rPh>
    <rPh sb="4" eb="5">
      <t>ヒザ</t>
    </rPh>
    <phoneticPr fontId="5"/>
  </si>
  <si>
    <t>痛む箇所肩</t>
    <rPh sb="0" eb="1">
      <t>イタ</t>
    </rPh>
    <rPh sb="2" eb="4">
      <t>カショ</t>
    </rPh>
    <rPh sb="4" eb="5">
      <t>カタ</t>
    </rPh>
    <phoneticPr fontId="5"/>
  </si>
  <si>
    <t>長崎　花子</t>
    <rPh sb="0" eb="2">
      <t>ナガサキ</t>
    </rPh>
    <rPh sb="3" eb="5">
      <t>ハナコ</t>
    </rPh>
    <phoneticPr fontId="3"/>
  </si>
  <si>
    <t>長女</t>
    <rPh sb="0" eb="2">
      <t>チョウジョ</t>
    </rPh>
    <phoneticPr fontId="3"/>
  </si>
  <si>
    <t>〇〇医院</t>
    <rPh sb="2" eb="4">
      <t>イイン</t>
    </rPh>
    <phoneticPr fontId="3"/>
  </si>
  <si>
    <t>□□薬局</t>
    <rPh sb="2" eb="4">
      <t>ヤッキョク</t>
    </rPh>
    <phoneticPr fontId="3"/>
  </si>
  <si>
    <t>出来ない</t>
  </si>
  <si>
    <t>浸水</t>
  </si>
  <si>
    <t>◎◎自治会</t>
    <rPh sb="2" eb="5">
      <t>ジチカイ</t>
    </rPh>
    <phoneticPr fontId="5"/>
  </si>
  <si>
    <t>一部介助</t>
  </si>
  <si>
    <t>間に合わないこともあり、パッド使用</t>
    <rPh sb="0" eb="1">
      <t>マ</t>
    </rPh>
    <rPh sb="2" eb="3">
      <t>ア</t>
    </rPh>
    <rPh sb="15" eb="17">
      <t>シヨウ</t>
    </rPh>
    <phoneticPr fontId="3"/>
  </si>
  <si>
    <t>指示があれば可能</t>
    <rPh sb="0" eb="2">
      <t>シジ</t>
    </rPh>
    <rPh sb="6" eb="8">
      <t>カノウ</t>
    </rPh>
    <phoneticPr fontId="3"/>
  </si>
  <si>
    <t>すこやか　一子</t>
    <rPh sb="5" eb="7">
      <t>イチコ</t>
    </rPh>
    <phoneticPr fontId="3"/>
  </si>
  <si>
    <t>友人</t>
    <rPh sb="0" eb="2">
      <t>ユウジン</t>
    </rPh>
    <phoneticPr fontId="3"/>
  </si>
  <si>
    <t>危険区域該当
浸水</t>
    <rPh sb="0" eb="2">
      <t>キケン</t>
    </rPh>
    <rPh sb="2" eb="4">
      <t>クイキ</t>
    </rPh>
    <rPh sb="4" eb="6">
      <t>ガイトウ</t>
    </rPh>
    <rPh sb="7" eb="9">
      <t>シンスイ</t>
    </rPh>
    <phoneticPr fontId="5"/>
  </si>
  <si>
    <t>危険区域該当
該当なし</t>
    <rPh sb="0" eb="2">
      <t>キケン</t>
    </rPh>
    <rPh sb="2" eb="4">
      <t>クイキ</t>
    </rPh>
    <rPh sb="4" eb="6">
      <t>ガイトウ</t>
    </rPh>
    <rPh sb="7" eb="9">
      <t>ガイトウ</t>
    </rPh>
    <phoneticPr fontId="5"/>
  </si>
  <si>
    <t>危険区域該当
土砂崩れ</t>
    <rPh sb="0" eb="2">
      <t>キケン</t>
    </rPh>
    <rPh sb="2" eb="4">
      <t>クイキ</t>
    </rPh>
    <rPh sb="4" eb="6">
      <t>ガイトウ</t>
    </rPh>
    <rPh sb="7" eb="9">
      <t>ドシャ</t>
    </rPh>
    <rPh sb="9" eb="10">
      <t>クズ</t>
    </rPh>
    <phoneticPr fontId="5"/>
  </si>
  <si>
    <t>危険区域該当
津波</t>
    <rPh sb="0" eb="2">
      <t>キケン</t>
    </rPh>
    <rPh sb="2" eb="4">
      <t>クイキ</t>
    </rPh>
    <rPh sb="4" eb="6">
      <t>ガイトウ</t>
    </rPh>
    <rPh sb="7" eb="9">
      <t>ツナミ</t>
    </rPh>
    <phoneticPr fontId="5"/>
  </si>
  <si>
    <t>危険区域該当
その他</t>
    <rPh sb="0" eb="2">
      <t>キケン</t>
    </rPh>
    <rPh sb="2" eb="4">
      <t>クイキ</t>
    </rPh>
    <rPh sb="4" eb="6">
      <t>ガイトウ</t>
    </rPh>
    <rPh sb="9" eb="10">
      <t>タ</t>
    </rPh>
    <phoneticPr fontId="5"/>
  </si>
  <si>
    <t>どこに
自宅</t>
    <rPh sb="4" eb="6">
      <t>ジタク</t>
    </rPh>
    <phoneticPr fontId="5"/>
  </si>
  <si>
    <t>どこに
子どもや親戚宅</t>
    <rPh sb="4" eb="5">
      <t>コ</t>
    </rPh>
    <rPh sb="8" eb="10">
      <t>シンセキ</t>
    </rPh>
    <rPh sb="10" eb="11">
      <t>タク</t>
    </rPh>
    <phoneticPr fontId="5"/>
  </si>
  <si>
    <t>どこに
避難所</t>
    <rPh sb="4" eb="7">
      <t>ヒナンジョ</t>
    </rPh>
    <phoneticPr fontId="5"/>
  </si>
  <si>
    <t>どこに
避難入院</t>
    <rPh sb="4" eb="6">
      <t>ヒナン</t>
    </rPh>
    <rPh sb="6" eb="8">
      <t>ニュウイン</t>
    </rPh>
    <phoneticPr fontId="5"/>
  </si>
  <si>
    <t>どこに
ホテル</t>
    <phoneticPr fontId="5"/>
  </si>
  <si>
    <t>どこに
ショートステイ事業所</t>
    <rPh sb="11" eb="13">
      <t>ジギョウ</t>
    </rPh>
    <rPh sb="13" eb="14">
      <t>ショ</t>
    </rPh>
    <phoneticPr fontId="5"/>
  </si>
  <si>
    <t>どこに
その他</t>
    <rPh sb="6" eb="7">
      <t>タ</t>
    </rPh>
    <phoneticPr fontId="5"/>
  </si>
  <si>
    <t>どのように
家族親族の自家用車</t>
    <rPh sb="6" eb="8">
      <t>カゾク</t>
    </rPh>
    <rPh sb="8" eb="10">
      <t>シンゾク</t>
    </rPh>
    <rPh sb="11" eb="15">
      <t>ジカヨウシャ</t>
    </rPh>
    <phoneticPr fontId="5"/>
  </si>
  <si>
    <t>どのように
タクシー</t>
    <phoneticPr fontId="5"/>
  </si>
  <si>
    <t>どのように
福祉タクシー</t>
    <rPh sb="6" eb="8">
      <t>フクシ</t>
    </rPh>
    <phoneticPr fontId="5"/>
  </si>
  <si>
    <t>どのように
サービス事業所の送迎</t>
    <rPh sb="10" eb="13">
      <t>ジギョウショ</t>
    </rPh>
    <rPh sb="14" eb="16">
      <t>ソウゲイ</t>
    </rPh>
    <phoneticPr fontId="5"/>
  </si>
  <si>
    <t>どのように
徒歩</t>
    <rPh sb="6" eb="8">
      <t>トホ</t>
    </rPh>
    <phoneticPr fontId="5"/>
  </si>
  <si>
    <t>どのように
その他</t>
    <rPh sb="8" eb="9">
      <t>タ</t>
    </rPh>
    <phoneticPr fontId="5"/>
  </si>
  <si>
    <t>避難所</t>
  </si>
  <si>
    <t>タクシー</t>
  </si>
  <si>
    <t>介護
該当なし</t>
    <rPh sb="0" eb="2">
      <t>カイゴ</t>
    </rPh>
    <rPh sb="3" eb="5">
      <t>ガイトウ</t>
    </rPh>
    <phoneticPr fontId="5"/>
  </si>
  <si>
    <t>医療処置
該当なし</t>
    <rPh sb="0" eb="2">
      <t>イリョウ</t>
    </rPh>
    <rPh sb="2" eb="4">
      <t>ショチ</t>
    </rPh>
    <rPh sb="5" eb="7">
      <t>ガイトウ</t>
    </rPh>
    <phoneticPr fontId="5"/>
  </si>
  <si>
    <t>アレルギー食の場合の内容</t>
    <rPh sb="5" eb="6">
      <t>ショク</t>
    </rPh>
    <rPh sb="7" eb="9">
      <t>バアイ</t>
    </rPh>
    <rPh sb="10" eb="12">
      <t>ナイヨウ</t>
    </rPh>
    <phoneticPr fontId="3"/>
  </si>
  <si>
    <t>(地域協力者1)氏名</t>
    <rPh sb="1" eb="3">
      <t>チイキ</t>
    </rPh>
    <rPh sb="3" eb="5">
      <t>キョウリョク</t>
    </rPh>
    <rPh sb="5" eb="6">
      <t>シャ</t>
    </rPh>
    <rPh sb="8" eb="10">
      <t>シメイ</t>
    </rPh>
    <phoneticPr fontId="5"/>
  </si>
  <si>
    <t>(地域協力者1)関係</t>
    <rPh sb="3" eb="5">
      <t>キョウリョク</t>
    </rPh>
    <rPh sb="8" eb="10">
      <t>カンケイ</t>
    </rPh>
    <phoneticPr fontId="5"/>
  </si>
  <si>
    <t>(地域協力者1)電話番号</t>
    <rPh sb="3" eb="5">
      <t>キョウリョク</t>
    </rPh>
    <rPh sb="8" eb="10">
      <t>デンワ</t>
    </rPh>
    <rPh sb="10" eb="12">
      <t>バンゴウ</t>
    </rPh>
    <phoneticPr fontId="5"/>
  </si>
  <si>
    <t>(地域協力者2)氏名</t>
    <rPh sb="3" eb="5">
      <t>キョウリョク</t>
    </rPh>
    <rPh sb="8" eb="10">
      <t>シメイ</t>
    </rPh>
    <phoneticPr fontId="5"/>
  </si>
  <si>
    <t>(地域協力者2)関係</t>
    <rPh sb="3" eb="5">
      <t>キョウリョク</t>
    </rPh>
    <rPh sb="8" eb="10">
      <t>カンケイ</t>
    </rPh>
    <phoneticPr fontId="5"/>
  </si>
  <si>
    <t>(地域協力者2)電話番号</t>
    <rPh sb="3" eb="5">
      <t>キョウリョク</t>
    </rPh>
    <rPh sb="8" eb="10">
      <t>デンワ</t>
    </rPh>
    <rPh sb="10" eb="12">
      <t>バンゴウ</t>
    </rPh>
    <phoneticPr fontId="5"/>
  </si>
  <si>
    <t>いつ
その他
具体的に</t>
    <rPh sb="5" eb="6">
      <t>タ</t>
    </rPh>
    <rPh sb="7" eb="10">
      <t>グタイテキ</t>
    </rPh>
    <phoneticPr fontId="5"/>
  </si>
  <si>
    <t>介助人員
2人以上の体制の場合</t>
    <rPh sb="0" eb="2">
      <t>カイジョ</t>
    </rPh>
    <rPh sb="2" eb="4">
      <t>ジンイン</t>
    </rPh>
    <rPh sb="6" eb="7">
      <t>ヒト</t>
    </rPh>
    <rPh sb="7" eb="9">
      <t>イジョウ</t>
    </rPh>
    <rPh sb="10" eb="12">
      <t>タイセイ</t>
    </rPh>
    <rPh sb="13" eb="15">
      <t>バアイ</t>
    </rPh>
    <phoneticPr fontId="5"/>
  </si>
  <si>
    <t>車道に出るまで坂がある。杖使用によりふらつくので支えが必要。</t>
    <rPh sb="0" eb="2">
      <t>シャドウ</t>
    </rPh>
    <rPh sb="3" eb="4">
      <t>デ</t>
    </rPh>
    <rPh sb="7" eb="8">
      <t>サカ</t>
    </rPh>
    <rPh sb="12" eb="13">
      <t>ツエ</t>
    </rPh>
    <rPh sb="13" eb="15">
      <t>シヨウ</t>
    </rPh>
    <rPh sb="24" eb="25">
      <t>ササ</t>
    </rPh>
    <rPh sb="27" eb="29">
      <t>ヒツヨウ</t>
    </rPh>
    <phoneticPr fontId="3"/>
  </si>
  <si>
    <t>同意します</t>
  </si>
  <si>
    <t>代筆者
氏名</t>
    <rPh sb="0" eb="3">
      <t>ダイヒツシャ</t>
    </rPh>
    <rPh sb="4" eb="6">
      <t>シメイ</t>
    </rPh>
    <phoneticPr fontId="5"/>
  </si>
  <si>
    <t>代筆者
続柄</t>
    <rPh sb="0" eb="3">
      <t>ダイヒツシャ</t>
    </rPh>
    <rPh sb="4" eb="6">
      <t>ゾクガラ</t>
    </rPh>
    <phoneticPr fontId="5"/>
  </si>
  <si>
    <t>担当CM
氏名</t>
    <rPh sb="0" eb="2">
      <t>タントウ</t>
    </rPh>
    <rPh sb="5" eb="7">
      <t>シメイ</t>
    </rPh>
    <phoneticPr fontId="5"/>
  </si>
  <si>
    <t>担当CM
電話番号</t>
    <rPh sb="0" eb="2">
      <t>タントウ</t>
    </rPh>
    <rPh sb="5" eb="7">
      <t>デンワ</t>
    </rPh>
    <rPh sb="7" eb="9">
      <t>バンゴウ</t>
    </rPh>
    <phoneticPr fontId="3"/>
  </si>
  <si>
    <t>治療食</t>
    <phoneticPr fontId="3"/>
  </si>
  <si>
    <t>排泄</t>
    <phoneticPr fontId="3"/>
  </si>
  <si>
    <t>入浴</t>
    <phoneticPr fontId="3"/>
  </si>
  <si>
    <t>着衣</t>
    <phoneticPr fontId="3"/>
  </si>
  <si>
    <t>歩行</t>
    <phoneticPr fontId="3"/>
  </si>
  <si>
    <t>服薬</t>
    <phoneticPr fontId="3"/>
  </si>
  <si>
    <t>その他</t>
    <phoneticPr fontId="3"/>
  </si>
  <si>
    <t>食事</t>
    <phoneticPr fontId="3"/>
  </si>
  <si>
    <t xml:space="preserve">いつ
</t>
    <phoneticPr fontId="5"/>
  </si>
  <si>
    <t>３　報告内容</t>
  </si>
  <si>
    <t>番号</t>
    <rPh sb="0" eb="2">
      <t>バンゴウ</t>
    </rPh>
    <phoneticPr fontId="3"/>
  </si>
  <si>
    <t>対象者名</t>
    <rPh sb="0" eb="2">
      <t>タイショウ</t>
    </rPh>
    <rPh sb="2" eb="3">
      <t>シャ</t>
    </rPh>
    <rPh sb="3" eb="4">
      <t>メイ</t>
    </rPh>
    <phoneticPr fontId="3"/>
  </si>
  <si>
    <t>安心カード専用容器有無</t>
    <rPh sb="0" eb="2">
      <t>アンシン</t>
    </rPh>
    <rPh sb="5" eb="7">
      <t>センヨウ</t>
    </rPh>
    <rPh sb="7" eb="9">
      <t>ヨウキ</t>
    </rPh>
    <rPh sb="9" eb="11">
      <t>ウム</t>
    </rPh>
    <phoneticPr fontId="3"/>
  </si>
  <si>
    <t>４　保管用安心カード等受け取り希望場所　</t>
  </si>
  <si>
    <t>冷蔵庫保管対応
完了日</t>
    <rPh sb="0" eb="3">
      <t>レイゾウコ</t>
    </rPh>
    <rPh sb="3" eb="5">
      <t>ホカン</t>
    </rPh>
    <rPh sb="5" eb="7">
      <t>タイオウ</t>
    </rPh>
    <rPh sb="8" eb="11">
      <t>カンリョウビ</t>
    </rPh>
    <phoneticPr fontId="3"/>
  </si>
  <si>
    <t>作成支援日</t>
    <phoneticPr fontId="3"/>
  </si>
  <si>
    <t>２　個別避難計画の作成支援報告件数</t>
    <phoneticPr fontId="3"/>
  </si>
  <si>
    <t>件</t>
    <rPh sb="0" eb="1">
      <t>ケン</t>
    </rPh>
    <phoneticPr fontId="3"/>
  </si>
  <si>
    <t>１　個別避難計画の作成支援依頼件数</t>
    <phoneticPr fontId="3"/>
  </si>
  <si>
    <t>令和　　年　　月　　日</t>
    <rPh sb="0" eb="2">
      <t>レイワ</t>
    </rPh>
    <rPh sb="4" eb="5">
      <t>ネン</t>
    </rPh>
    <rPh sb="7" eb="8">
      <t>ガツ</t>
    </rPh>
    <rPh sb="10" eb="11">
      <t>ニチ</t>
    </rPh>
    <phoneticPr fontId="3"/>
  </si>
  <si>
    <t>(避難支援者)なし</t>
    <phoneticPr fontId="5"/>
  </si>
  <si>
    <t>(地域協力者)なし</t>
    <phoneticPr fontId="5"/>
  </si>
  <si>
    <t>長崎　太郎</t>
    <rPh sb="0" eb="2">
      <t>ナガサキ</t>
    </rPh>
    <rPh sb="3" eb="5">
      <t>タロウ</t>
    </rPh>
    <phoneticPr fontId="5"/>
  </si>
  <si>
    <t>080-0000-0000</t>
  </si>
  <si>
    <t>前立腺肥大</t>
    <rPh sb="0" eb="5">
      <t>ゼンリツセンヒダイ</t>
    </rPh>
    <phoneticPr fontId="3"/>
  </si>
  <si>
    <t>肩</t>
  </si>
  <si>
    <t>福岡　市子</t>
    <rPh sb="0" eb="2">
      <t>フクオカ</t>
    </rPh>
    <rPh sb="3" eb="5">
      <t>イチコ</t>
    </rPh>
    <phoneticPr fontId="3"/>
  </si>
  <si>
    <t>次女</t>
    <rPh sb="0" eb="2">
      <t>ジジョ</t>
    </rPh>
    <phoneticPr fontId="3"/>
  </si>
  <si>
    <t>福岡県◇◇市</t>
    <rPh sb="0" eb="3">
      <t>フクオカケン</t>
    </rPh>
    <rPh sb="5" eb="6">
      <t>シ</t>
    </rPh>
    <phoneticPr fontId="3"/>
  </si>
  <si>
    <t>092-000-0000</t>
  </si>
  <si>
    <t>090-0000-0000</t>
  </si>
  <si>
    <t>095-800-0001</t>
  </si>
  <si>
    <t>095-800-0003</t>
  </si>
  <si>
    <t>095-800-0004</t>
  </si>
  <si>
    <t>軟食</t>
  </si>
  <si>
    <t>090-0000-0001</t>
  </si>
  <si>
    <t>◎◎小学校</t>
    <rPh sb="2" eb="5">
      <t>ショウガッコウ</t>
    </rPh>
    <phoneticPr fontId="5"/>
  </si>
  <si>
    <t>★フリガナ</t>
    <phoneticPr fontId="14"/>
  </si>
  <si>
    <r>
      <t>★</t>
    </r>
    <r>
      <rPr>
        <b/>
        <sz val="12"/>
        <color theme="1"/>
        <rFont val="ＭＳ Ｐゴシック"/>
        <family val="3"/>
        <charset val="128"/>
      </rPr>
      <t>生年月日</t>
    </r>
    <phoneticPr fontId="14"/>
  </si>
  <si>
    <r>
      <rPr>
        <b/>
        <sz val="14"/>
        <color theme="1"/>
        <rFont val="ＭＳ Ｐゴシック"/>
        <family val="3"/>
        <charset val="128"/>
      </rPr>
      <t>★氏 名</t>
    </r>
    <r>
      <rPr>
        <u/>
        <sz val="14"/>
        <color theme="1"/>
        <rFont val="ＭＳ Ｐゴシック"/>
        <family val="3"/>
        <charset val="128"/>
      </rPr>
      <t>　　　　　　　　　　　　　　　　　　　</t>
    </r>
    <phoneticPr fontId="14"/>
  </si>
  <si>
    <r>
      <t>★</t>
    </r>
    <r>
      <rPr>
        <b/>
        <sz val="12"/>
        <color theme="1"/>
        <rFont val="ＭＳ Ｐゴシック"/>
        <family val="3"/>
        <charset val="128"/>
      </rPr>
      <t>性別</t>
    </r>
    <phoneticPr fontId="14"/>
  </si>
  <si>
    <r>
      <t>★</t>
    </r>
    <r>
      <rPr>
        <b/>
        <sz val="12"/>
        <color theme="1"/>
        <rFont val="ＭＳ Ｐゴシック"/>
        <family val="3"/>
        <charset val="128"/>
      </rPr>
      <t>年 齢</t>
    </r>
    <phoneticPr fontId="14"/>
  </si>
  <si>
    <t xml:space="preserve"> 歳</t>
    <phoneticPr fontId="14"/>
  </si>
  <si>
    <t>介護保険
被保険者番号</t>
    <phoneticPr fontId="14"/>
  </si>
  <si>
    <t>★電話番号</t>
    <phoneticPr fontId="14"/>
  </si>
  <si>
    <t>ファックス番号　　　　　　　　　　　　　</t>
  </si>
  <si>
    <t>★携帯番号　　　　　　　　　　　</t>
    <phoneticPr fontId="14"/>
  </si>
  <si>
    <t>メールアドレス　　　　　　　　　　　　　</t>
    <phoneticPr fontId="14"/>
  </si>
  <si>
    <t>★住 所(居所)　長崎市</t>
    <phoneticPr fontId="14"/>
  </si>
  <si>
    <t>　　小学校区　</t>
    <phoneticPr fontId="14"/>
  </si>
  <si>
    <t>現病・既往歴等</t>
  </si>
  <si>
    <t>自覚症状</t>
  </si>
  <si>
    <t>痛みの有無</t>
    <rPh sb="0" eb="1">
      <t>イタ</t>
    </rPh>
    <rPh sb="3" eb="5">
      <t>ウム</t>
    </rPh>
    <phoneticPr fontId="14"/>
  </si>
  <si>
    <t>もの忘れの有無</t>
    <rPh sb="2" eb="3">
      <t>ワス</t>
    </rPh>
    <rPh sb="5" eb="7">
      <t>ウム</t>
    </rPh>
    <phoneticPr fontId="14"/>
  </si>
  <si>
    <t>気持ちの落ち込み</t>
    <rPh sb="0" eb="2">
      <t>キモ</t>
    </rPh>
    <rPh sb="4" eb="5">
      <t>オ</t>
    </rPh>
    <rPh sb="6" eb="7">
      <t>コ</t>
    </rPh>
    <phoneticPr fontId="14"/>
  </si>
  <si>
    <t>身体状況</t>
  </si>
  <si>
    <t>身長</t>
    <rPh sb="0" eb="2">
      <t>シンチョウ</t>
    </rPh>
    <phoneticPr fontId="14"/>
  </si>
  <si>
    <t>ｃｍ</t>
  </si>
  <si>
    <t>体重</t>
    <rPh sb="0" eb="2">
      <t>タイジュウ</t>
    </rPh>
    <phoneticPr fontId="14"/>
  </si>
  <si>
    <t>ｋｇ</t>
  </si>
  <si>
    <t>アレルギー</t>
  </si>
  <si>
    <t>介護★</t>
  </si>
  <si>
    <t>家族の状況</t>
    <phoneticPr fontId="14"/>
  </si>
  <si>
    <t>★</t>
  </si>
  <si>
    <t>世帯</t>
  </si>
  <si>
    <t>緊急連絡先 ★
(第1番目)</t>
    <phoneticPr fontId="14"/>
  </si>
  <si>
    <t>氏名</t>
    <rPh sb="0" eb="2">
      <t>シメイ</t>
    </rPh>
    <phoneticPr fontId="14"/>
  </si>
  <si>
    <t>続柄</t>
    <rPh sb="0" eb="2">
      <t>ゾクガラ</t>
    </rPh>
    <phoneticPr fontId="14"/>
  </si>
  <si>
    <t>電話番号</t>
    <rPh sb="0" eb="2">
      <t>デンワ</t>
    </rPh>
    <rPh sb="2" eb="4">
      <t>バンゴウ</t>
    </rPh>
    <phoneticPr fontId="14"/>
  </si>
  <si>
    <t>携帯番号</t>
    <rPh sb="0" eb="2">
      <t>ケイタイ</t>
    </rPh>
    <rPh sb="2" eb="4">
      <t>バンゴウ</t>
    </rPh>
    <phoneticPr fontId="14"/>
  </si>
  <si>
    <t>緊急連絡先 ★
(第2番目)</t>
    <phoneticPr fontId="14"/>
  </si>
  <si>
    <t>医療や介護の支援者</t>
    <phoneticPr fontId="14"/>
  </si>
  <si>
    <t>かかりつけ医★</t>
  </si>
  <si>
    <t>かかりつけ
薬局　　  　　 ★</t>
    <phoneticPr fontId="14"/>
  </si>
  <si>
    <t>居宅介護支援
事業所　　　  ★</t>
    <phoneticPr fontId="14"/>
  </si>
  <si>
    <t>所有形態</t>
  </si>
  <si>
    <t>エレベーター</t>
  </si>
  <si>
    <t>車横付け</t>
  </si>
  <si>
    <t>危険区域該当★</t>
  </si>
  <si>
    <t>自治会</t>
  </si>
  <si>
    <t>避難生活上の留意事項</t>
  </si>
  <si>
    <t>医療処置</t>
  </si>
  <si>
    <t>支援状況</t>
  </si>
  <si>
    <t>特記事項</t>
  </si>
  <si>
    <t>避難に関する備え</t>
  </si>
  <si>
    <t>いつ</t>
  </si>
  <si>
    <t>どこに★</t>
  </si>
  <si>
    <t>誰に★</t>
  </si>
  <si>
    <t>氏名</t>
    <phoneticPr fontId="14"/>
  </si>
  <si>
    <t>関係</t>
    <phoneticPr fontId="14"/>
  </si>
  <si>
    <t>電話番号</t>
  </si>
  <si>
    <t>氏名</t>
    <phoneticPr fontId="14"/>
  </si>
  <si>
    <t>関係</t>
    <phoneticPr fontId="14"/>
  </si>
  <si>
    <t>　災害発生時には、何が起こるかわかりませんので、声かけや避難支援が必ず約束されるものではありません。</t>
    <phoneticPr fontId="14"/>
  </si>
  <si>
    <t>どのように★</t>
  </si>
  <si>
    <t>介助人員</t>
  </si>
  <si>
    <t>避難経路に
おける危険箇所</t>
    <phoneticPr fontId="14"/>
  </si>
  <si>
    <t>情報提供における
同意確認</t>
    <rPh sb="9" eb="11">
      <t>ドウイ</t>
    </rPh>
    <rPh sb="11" eb="13">
      <t>カクニン</t>
    </rPh>
    <phoneticPr fontId="14"/>
  </si>
  <si>
    <t>※避難支援等関係者：消防機関、自治会、民生委員・児童委員、地域包括支援センター、
警察機関等その他の避難支援等の実施に携わる関係者</t>
    <rPh sb="1" eb="3">
      <t>ヒナン</t>
    </rPh>
    <rPh sb="3" eb="5">
      <t>シエン</t>
    </rPh>
    <rPh sb="5" eb="6">
      <t>トウ</t>
    </rPh>
    <rPh sb="6" eb="9">
      <t>カンケイシャ</t>
    </rPh>
    <rPh sb="10" eb="12">
      <t>ショウボウ</t>
    </rPh>
    <rPh sb="12" eb="14">
      <t>キカン</t>
    </rPh>
    <rPh sb="15" eb="18">
      <t>ジチカイ</t>
    </rPh>
    <rPh sb="19" eb="21">
      <t>ミンセイ</t>
    </rPh>
    <rPh sb="21" eb="23">
      <t>イイン</t>
    </rPh>
    <rPh sb="24" eb="26">
      <t>ジドウ</t>
    </rPh>
    <rPh sb="26" eb="28">
      <t>イイン</t>
    </rPh>
    <rPh sb="29" eb="31">
      <t>チイキ</t>
    </rPh>
    <rPh sb="31" eb="35">
      <t>ホウカツシエン</t>
    </rPh>
    <rPh sb="41" eb="43">
      <t>ケイサツ</t>
    </rPh>
    <rPh sb="43" eb="45">
      <t>キカン</t>
    </rPh>
    <rPh sb="45" eb="46">
      <t>トウ</t>
    </rPh>
    <rPh sb="48" eb="49">
      <t>タ</t>
    </rPh>
    <rPh sb="50" eb="52">
      <t>ヒナン</t>
    </rPh>
    <rPh sb="52" eb="54">
      <t>シエン</t>
    </rPh>
    <rPh sb="54" eb="55">
      <t>トウ</t>
    </rPh>
    <rPh sb="56" eb="58">
      <t>ジッシ</t>
    </rPh>
    <rPh sb="59" eb="60">
      <t>タズサ</t>
    </rPh>
    <rPh sb="62" eb="65">
      <t>カンケイシャ</t>
    </rPh>
    <phoneticPr fontId="14"/>
  </si>
  <si>
    <t>医療や介護の状況</t>
    <phoneticPr fontId="14"/>
  </si>
  <si>
    <t>住所</t>
    <rPh sb="0" eb="2">
      <t>ジュウショ</t>
    </rPh>
    <phoneticPr fontId="14"/>
  </si>
  <si>
    <t>医療機関名：</t>
    <rPh sb="0" eb="2">
      <t>イリョウ</t>
    </rPh>
    <rPh sb="2" eb="4">
      <t>キカン</t>
    </rPh>
    <rPh sb="4" eb="5">
      <t>メイ</t>
    </rPh>
    <phoneticPr fontId="14"/>
  </si>
  <si>
    <t>電話番号：</t>
    <rPh sb="0" eb="4">
      <t>デンワバンゴウ</t>
    </rPh>
    <phoneticPr fontId="14"/>
  </si>
  <si>
    <t>薬局名：</t>
    <rPh sb="0" eb="2">
      <t>ヤッキョク</t>
    </rPh>
    <rPh sb="2" eb="3">
      <t>メイ</t>
    </rPh>
    <phoneticPr fontId="14"/>
  </si>
  <si>
    <t>事業所名：</t>
    <rPh sb="0" eb="3">
      <t>ジギョウショ</t>
    </rPh>
    <rPh sb="3" eb="4">
      <t>メイ</t>
    </rPh>
    <phoneticPr fontId="14"/>
  </si>
  <si>
    <t>（</t>
    <phoneticPr fontId="3"/>
  </si>
  <si>
    <t>）階建て／（</t>
    <rPh sb="1" eb="2">
      <t>カイ</t>
    </rPh>
    <rPh sb="2" eb="3">
      <t>ダ</t>
    </rPh>
    <phoneticPr fontId="3"/>
  </si>
  <si>
    <t>）階</t>
    <phoneticPr fontId="3"/>
  </si>
  <si>
    <t>⇒車道までの距離（</t>
    <rPh sb="1" eb="3">
      <t>シャドウ</t>
    </rPh>
    <rPh sb="6" eb="8">
      <t>キョリ</t>
    </rPh>
    <phoneticPr fontId="3"/>
  </si>
  <si>
    <t>）</t>
    <phoneticPr fontId="3"/>
  </si>
  <si>
    <t>）ｍ　階段（</t>
    <rPh sb="3" eb="5">
      <t>カイダン</t>
    </rPh>
    <phoneticPr fontId="3"/>
  </si>
  <si>
    <t>）段</t>
    <rPh sb="1" eb="2">
      <t>ダン</t>
    </rPh>
    <phoneticPr fontId="3"/>
  </si>
  <si>
    <t>（自治会名</t>
    <rPh sb="1" eb="4">
      <t>ジチカイ</t>
    </rPh>
    <rPh sb="4" eb="5">
      <t>メイ</t>
    </rPh>
    <phoneticPr fontId="3"/>
  </si>
  <si>
    <t>住まいの状況</t>
    <phoneticPr fontId="3"/>
  </si>
  <si>
    <t>医療、介護職からの専門的な特記事項</t>
    <phoneticPr fontId="3"/>
  </si>
  <si>
    <t>私は、災害が発生した場合、自力での避難ができないため、事前に名簿情報（本調査票の★印部分含む）を避難支援等関係者※へ提供することに</t>
    <rPh sb="35" eb="36">
      <t>ホン</t>
    </rPh>
    <rPh sb="36" eb="39">
      <t>チョウサヒョウ</t>
    </rPh>
    <rPh sb="41" eb="42">
      <t>シルシ</t>
    </rPh>
    <rPh sb="42" eb="44">
      <t>ブブン</t>
    </rPh>
    <rPh sb="44" eb="45">
      <t>フク</t>
    </rPh>
    <phoneticPr fontId="14"/>
  </si>
  <si>
    <t>記入）</t>
    <phoneticPr fontId="3"/>
  </si>
  <si>
    <t>その他</t>
    <phoneticPr fontId="3"/>
  </si>
  <si>
    <t>安心カード編集・発行：長崎市高齢者すこやか支援課　095-829-1146</t>
    <phoneticPr fontId="3"/>
  </si>
  <si>
    <t>（避難支援者）※実際に避難を支援する人</t>
    <phoneticPr fontId="3"/>
  </si>
  <si>
    <t>（地域協力者）※可能な範囲において声かけや避難を支援する人　</t>
    <phoneticPr fontId="3"/>
  </si>
  <si>
    <t>（</t>
    <phoneticPr fontId="3"/>
  </si>
  <si>
    <t>要ｼｬﾜｰﾁｪｱ、洗身等で一部介助</t>
    <rPh sb="0" eb="1">
      <t>ヨウ</t>
    </rPh>
    <rPh sb="9" eb="12">
      <t>センシンナド</t>
    </rPh>
    <rPh sb="13" eb="15">
      <t>イチブ</t>
    </rPh>
    <rPh sb="15" eb="17">
      <t>カイジョ</t>
    </rPh>
    <phoneticPr fontId="3"/>
  </si>
  <si>
    <t>←ここに表示させたい対象者の番号を入力</t>
    <rPh sb="4" eb="6">
      <t>ヒョウジ</t>
    </rPh>
    <rPh sb="10" eb="13">
      <t>タイショウシャ</t>
    </rPh>
    <rPh sb="14" eb="16">
      <t>バンゴウ</t>
    </rPh>
    <rPh sb="17" eb="19">
      <t>ニュウリョク</t>
    </rPh>
    <phoneticPr fontId="3"/>
  </si>
  <si>
    <t>膝</t>
  </si>
  <si>
    <t>なし</t>
  </si>
  <si>
    <t>パッド使用、屋外では杖使用するため支えが必要</t>
    <rPh sb="3" eb="5">
      <t>シヨウ</t>
    </rPh>
    <rPh sb="6" eb="8">
      <t>オクガイ</t>
    </rPh>
    <rPh sb="10" eb="11">
      <t>ツエ</t>
    </rPh>
    <rPh sb="11" eb="13">
      <t>シヨウ</t>
    </rPh>
    <rPh sb="17" eb="18">
      <t>ササ</t>
    </rPh>
    <rPh sb="20" eb="22">
      <t>ヒツヨウ</t>
    </rPh>
    <phoneticPr fontId="3"/>
  </si>
  <si>
    <t>長崎市〇〇町7-2</t>
    <rPh sb="0" eb="3">
      <t>ナガサキシ</t>
    </rPh>
    <rPh sb="5" eb="6">
      <t>マチ</t>
    </rPh>
    <phoneticPr fontId="3"/>
  </si>
  <si>
    <t>服薬確認</t>
  </si>
  <si>
    <t>飲み忘れるため、服薬確認が必要</t>
    <rPh sb="0" eb="1">
      <t>ノ</t>
    </rPh>
    <rPh sb="2" eb="3">
      <t>ワス</t>
    </rPh>
    <rPh sb="8" eb="10">
      <t>フクヤク</t>
    </rPh>
    <rPh sb="10" eb="12">
      <t>カクニン</t>
    </rPh>
    <rPh sb="13" eb="15">
      <t>ヒツヨウ</t>
    </rPh>
    <phoneticPr fontId="5"/>
  </si>
  <si>
    <t>認知症のため、環境変化等によりパニックになりやすいため、声かけに配慮が必要。</t>
    <rPh sb="0" eb="3">
      <t>ニンチショウ</t>
    </rPh>
    <rPh sb="7" eb="9">
      <t>カンキョウ</t>
    </rPh>
    <rPh sb="9" eb="11">
      <t>ヘンカ</t>
    </rPh>
    <rPh sb="11" eb="12">
      <t>トウ</t>
    </rPh>
    <rPh sb="28" eb="29">
      <t>コエ</t>
    </rPh>
    <rPh sb="32" eb="34">
      <t>ハイリョ</t>
    </rPh>
    <rPh sb="35" eb="37">
      <t>ヒツヨウ</t>
    </rPh>
    <phoneticPr fontId="3"/>
  </si>
  <si>
    <t>ふらつきによる転倒に注意。</t>
    <rPh sb="7" eb="9">
      <t>テントウ</t>
    </rPh>
    <rPh sb="10" eb="12">
      <t>チュウイ</t>
    </rPh>
    <phoneticPr fontId="3"/>
  </si>
  <si>
    <t>高齢者等避難の発令</t>
  </si>
  <si>
    <t>1人体制</t>
  </si>
  <si>
    <t>鈴木　花子</t>
    <rPh sb="0" eb="2">
      <t>スズキ</t>
    </rPh>
    <rPh sb="3" eb="5">
      <t>ハナコ</t>
    </rPh>
    <phoneticPr fontId="5"/>
  </si>
  <si>
    <t>鈴木</t>
    <rPh sb="0" eb="2">
      <t>スズキ</t>
    </rPh>
    <phoneticPr fontId="5"/>
  </si>
  <si>
    <t>★黄色のセルはありませんか？
（黄色のセルは入力エラーです。再確認をしてください！）</t>
    <rPh sb="1" eb="3">
      <t>キイロ</t>
    </rPh>
    <rPh sb="16" eb="18">
      <t>キイロ</t>
    </rPh>
    <rPh sb="22" eb="24">
      <t>ニュウリョク</t>
    </rPh>
    <rPh sb="30" eb="33">
      <t>サイカクニン</t>
    </rPh>
    <phoneticPr fontId="5"/>
  </si>
  <si>
    <r>
      <t>車道までの距離</t>
    </r>
    <r>
      <rPr>
        <sz val="11"/>
        <rFont val="游ゴシック"/>
        <family val="3"/>
        <charset val="128"/>
        <scheme val="minor"/>
      </rPr>
      <t>（ｍ）</t>
    </r>
    <rPh sb="0" eb="2">
      <t>シャドウ</t>
    </rPh>
    <rPh sb="5" eb="7">
      <t>キョリ</t>
    </rPh>
    <phoneticPr fontId="5"/>
  </si>
  <si>
    <t>透析回数
（週）</t>
    <rPh sb="0" eb="2">
      <t>トウセキ</t>
    </rPh>
    <rPh sb="2" eb="4">
      <t>カイスウ</t>
    </rPh>
    <rPh sb="6" eb="7">
      <t>シュウ</t>
    </rPh>
    <phoneticPr fontId="5"/>
  </si>
  <si>
    <t>身長
（cm）</t>
    <rPh sb="0" eb="2">
      <t>シンチョウ</t>
    </rPh>
    <phoneticPr fontId="5"/>
  </si>
  <si>
    <t>体重
（kg）</t>
    <rPh sb="0" eb="2">
      <t>タイジュウ</t>
    </rPh>
    <phoneticPr fontId="5"/>
  </si>
  <si>
    <t>うち、昼間在宅</t>
    <rPh sb="3" eb="5">
      <t>チュウカン</t>
    </rPh>
    <rPh sb="5" eb="7">
      <t>ザイタク</t>
    </rPh>
    <phoneticPr fontId="5"/>
  </si>
  <si>
    <t>（事業所名）</t>
    <rPh sb="1" eb="4">
      <t>ジギョウショ</t>
    </rPh>
    <rPh sb="4" eb="5">
      <t>メイ</t>
    </rPh>
    <phoneticPr fontId="3"/>
  </si>
  <si>
    <t>（事業所連絡先）</t>
    <rPh sb="1" eb="4">
      <t>ジギョウショ</t>
    </rPh>
    <rPh sb="4" eb="7">
      <t>レンラクサキ</t>
    </rPh>
    <phoneticPr fontId="3"/>
  </si>
  <si>
    <t>40文字以内</t>
    <rPh sb="2" eb="4">
      <t>モジ</t>
    </rPh>
    <rPh sb="4" eb="6">
      <t>イナイ</t>
    </rPh>
    <phoneticPr fontId="5"/>
  </si>
  <si>
    <t>105文字以内</t>
    <phoneticPr fontId="5"/>
  </si>
  <si>
    <t>15文字以内</t>
    <phoneticPr fontId="5"/>
  </si>
  <si>
    <t>40文字以内</t>
    <phoneticPr fontId="5"/>
  </si>
  <si>
    <t>90文字以内</t>
    <phoneticPr fontId="5"/>
  </si>
  <si>
    <t>20文字以内</t>
    <phoneticPr fontId="5"/>
  </si>
  <si>
    <t>50文字以内</t>
    <phoneticPr fontId="5"/>
  </si>
  <si>
    <t>20文字以内</t>
    <phoneticPr fontId="5"/>
  </si>
  <si>
    <t>25文字以内</t>
    <phoneticPr fontId="5"/>
  </si>
  <si>
    <t>25文字以内</t>
    <phoneticPr fontId="5"/>
  </si>
  <si>
    <t>30文字以内</t>
    <phoneticPr fontId="5"/>
  </si>
  <si>
    <t>30文字以内</t>
    <phoneticPr fontId="5"/>
  </si>
  <si>
    <t>95文字以内</t>
    <phoneticPr fontId="5"/>
  </si>
  <si>
    <t>40文字以内</t>
    <phoneticPr fontId="5"/>
  </si>
  <si>
    <t>40文字以内</t>
    <phoneticPr fontId="5"/>
  </si>
  <si>
    <t>80文字以内</t>
    <phoneticPr fontId="5"/>
  </si>
  <si>
    <t>80文字以内</t>
    <phoneticPr fontId="5"/>
  </si>
  <si>
    <t>70文字以内</t>
    <phoneticPr fontId="5"/>
  </si>
  <si>
    <t>10文字以内</t>
    <phoneticPr fontId="5"/>
  </si>
  <si>
    <t>15文字以内</t>
    <phoneticPr fontId="5"/>
  </si>
  <si>
    <t>10文字以内</t>
    <phoneticPr fontId="5"/>
  </si>
  <si>
    <t>15文字以内</t>
    <phoneticPr fontId="5"/>
  </si>
  <si>
    <t>・該当する現病・既往歴等を選択する。特に現病・既往歴等がない場合は、「該当なし」を選択する。
・現病・既往歴が選択肢にない場合は、「その他」の欄に入力する。
≪エラーパターン≫
・現病・既往歴「該当なし」で、現病・既往歴の選択肢を選択した場合</t>
    <phoneticPr fontId="5"/>
  </si>
  <si>
    <t>・痛みの有無が「有」の場合、痛む箇所を選択する。選択肢がない場合は、「その他内容」欄に入力する。
≪エラーパターン≫
・痛みの有無が「無」で、痛む箇所を選択した場合</t>
    <phoneticPr fontId="5"/>
  </si>
  <si>
    <t>・アレルギーが「あり」の場合は、「内容」欄に入力。
≪エラーパターン≫
・アレルギー「なし」で、アレルギー内容を入力したとき</t>
    <phoneticPr fontId="5"/>
  </si>
  <si>
    <t>・該当する介護状況を選択する。特に介護状況がない場合は、「該当なし」を選択する。
・該当する介護状況が選択肢にない場合は、「その他」の欄に入力する。
≪エラーパターン≫
・介護状況「なし」で、介護状況の選択肢を選択した場合</t>
    <phoneticPr fontId="5"/>
  </si>
  <si>
    <t>女</t>
  </si>
  <si>
    <t>同居</t>
  </si>
  <si>
    <t>一軒家</t>
  </si>
  <si>
    <t>木造</t>
  </si>
  <si>
    <t>急</t>
  </si>
  <si>
    <t>インスリン</t>
  </si>
  <si>
    <t>不可</t>
  </si>
  <si>
    <t>中村</t>
    <rPh sb="0" eb="2">
      <t>ナカムラ</t>
    </rPh>
    <phoneticPr fontId="5"/>
  </si>
  <si>
    <t>35文字以内</t>
    <rPh sb="4" eb="6">
      <t>イナイ</t>
    </rPh>
    <phoneticPr fontId="5"/>
  </si>
  <si>
    <t>・同居の場合、同居家族の状況を選択する。
・該当する同居家族が選択肢にない場合は、「その他」の欄に入力する。
≪エラーパターン≫
・「独居」を選択して、同居家族の状況を選択した場合
・「あなた以外」の人数と、選択した同居家族の数が合わない場合
・「あなた以外」の人数より、「うち、昼間在宅」の人数が多い場合</t>
    <rPh sb="1" eb="3">
      <t>ドウキョ</t>
    </rPh>
    <rPh sb="4" eb="6">
      <t>バアイ</t>
    </rPh>
    <rPh sb="7" eb="9">
      <t>ドウキョ</t>
    </rPh>
    <rPh sb="9" eb="11">
      <t>カゾク</t>
    </rPh>
    <rPh sb="12" eb="14">
      <t>ジョウキョウ</t>
    </rPh>
    <rPh sb="15" eb="17">
      <t>センタク</t>
    </rPh>
    <rPh sb="26" eb="28">
      <t>ドウキョ</t>
    </rPh>
    <rPh sb="28" eb="30">
      <t>カゾク</t>
    </rPh>
    <rPh sb="68" eb="70">
      <t>ドッキョ</t>
    </rPh>
    <rPh sb="72" eb="74">
      <t>センタク</t>
    </rPh>
    <rPh sb="77" eb="79">
      <t>ドウキョ</t>
    </rPh>
    <rPh sb="79" eb="81">
      <t>カゾク</t>
    </rPh>
    <rPh sb="82" eb="84">
      <t>ジョウキョウ</t>
    </rPh>
    <rPh sb="85" eb="87">
      <t>センタク</t>
    </rPh>
    <rPh sb="89" eb="91">
      <t>バアイ</t>
    </rPh>
    <rPh sb="97" eb="99">
      <t>イガイ</t>
    </rPh>
    <rPh sb="101" eb="103">
      <t>ニンズウ</t>
    </rPh>
    <rPh sb="105" eb="107">
      <t>センタク</t>
    </rPh>
    <rPh sb="109" eb="111">
      <t>ドウキョ</t>
    </rPh>
    <rPh sb="111" eb="113">
      <t>カゾク</t>
    </rPh>
    <rPh sb="114" eb="115">
      <t>カズ</t>
    </rPh>
    <rPh sb="116" eb="117">
      <t>ア</t>
    </rPh>
    <rPh sb="120" eb="122">
      <t>バアイ</t>
    </rPh>
    <rPh sb="128" eb="130">
      <t>イガイ</t>
    </rPh>
    <rPh sb="132" eb="134">
      <t>ニンズウ</t>
    </rPh>
    <rPh sb="141" eb="143">
      <t>ヒルマ</t>
    </rPh>
    <rPh sb="143" eb="145">
      <t>ザイタク</t>
    </rPh>
    <rPh sb="147" eb="149">
      <t>ニンズウ</t>
    </rPh>
    <rPh sb="150" eb="151">
      <t>オオ</t>
    </rPh>
    <rPh sb="152" eb="154">
      <t>バアイ</t>
    </rPh>
    <phoneticPr fontId="5"/>
  </si>
  <si>
    <t>・緊急連絡先は、少なくとも1名は入力する
・「電話番号」「携帯番号」はどちらか片方でも可</t>
    <rPh sb="1" eb="3">
      <t>キンキュウ</t>
    </rPh>
    <rPh sb="3" eb="6">
      <t>レンラクサキ</t>
    </rPh>
    <rPh sb="8" eb="9">
      <t>スク</t>
    </rPh>
    <rPh sb="14" eb="15">
      <t>メイ</t>
    </rPh>
    <rPh sb="16" eb="18">
      <t>ニュウリョク</t>
    </rPh>
    <phoneticPr fontId="5"/>
  </si>
  <si>
    <t>・「かかりつけ医」は1つでも可
・かかりつけ医等なない場合は、「なし」と入力する</t>
    <rPh sb="7" eb="8">
      <t>イ</t>
    </rPh>
    <rPh sb="14" eb="15">
      <t>カ</t>
    </rPh>
    <rPh sb="22" eb="23">
      <t>イ</t>
    </rPh>
    <rPh sb="23" eb="24">
      <t>ナド</t>
    </rPh>
    <rPh sb="27" eb="29">
      <t>バアイ</t>
    </rPh>
    <rPh sb="36" eb="38">
      <t>ニュウリョク</t>
    </rPh>
    <phoneticPr fontId="5"/>
  </si>
  <si>
    <t>・階段がある場合は、階段の急・緩を選択する</t>
    <rPh sb="1" eb="3">
      <t>カイダン</t>
    </rPh>
    <rPh sb="6" eb="8">
      <t>バアイ</t>
    </rPh>
    <rPh sb="10" eb="12">
      <t>カイダン</t>
    </rPh>
    <rPh sb="13" eb="14">
      <t>キュウ</t>
    </rPh>
    <rPh sb="15" eb="16">
      <t>カン</t>
    </rPh>
    <rPh sb="17" eb="19">
      <t>センタク</t>
    </rPh>
    <phoneticPr fontId="5"/>
  </si>
  <si>
    <t>・該当する危険区域の状況を選択する。特に危険区域がない場合は、「該当なし」を選択する。
・該当する危険区域の状況が選択肢にない場合は、「その他」の欄に入力する。
≪エラーパターン≫
・危険区域「該当なし」で、危険区域の状況の選択肢を選択した場合</t>
    <rPh sb="5" eb="7">
      <t>キケン</t>
    </rPh>
    <rPh sb="7" eb="9">
      <t>クイキ</t>
    </rPh>
    <rPh sb="20" eb="22">
      <t>キケン</t>
    </rPh>
    <rPh sb="22" eb="24">
      <t>クイキ</t>
    </rPh>
    <rPh sb="49" eb="51">
      <t>キケン</t>
    </rPh>
    <rPh sb="51" eb="53">
      <t>クイキ</t>
    </rPh>
    <rPh sb="93" eb="95">
      <t>キケン</t>
    </rPh>
    <rPh sb="95" eb="97">
      <t>クイキ</t>
    </rPh>
    <rPh sb="98" eb="100">
      <t>ガイトウ</t>
    </rPh>
    <rPh sb="105" eb="107">
      <t>キケン</t>
    </rPh>
    <rPh sb="107" eb="109">
      <t>クイキ</t>
    </rPh>
    <phoneticPr fontId="5"/>
  </si>
  <si>
    <t>・支援状況を選択する。「自立」以外の場合は、支援の内容を入力する。
・その他、特に配慮を必要とする支援状況がある場合は、「その他」の欄に入力する
≪エラーパターン≫
・「自立」を選択して、支援の内容を入力した場合</t>
    <rPh sb="1" eb="3">
      <t>シエン</t>
    </rPh>
    <rPh sb="3" eb="5">
      <t>ジョウキョウ</t>
    </rPh>
    <rPh sb="12" eb="14">
      <t>ジリツ</t>
    </rPh>
    <rPh sb="15" eb="17">
      <t>イガイ</t>
    </rPh>
    <rPh sb="18" eb="20">
      <t>バアイ</t>
    </rPh>
    <rPh sb="22" eb="24">
      <t>シエン</t>
    </rPh>
    <rPh sb="25" eb="27">
      <t>ナイヨウ</t>
    </rPh>
    <rPh sb="28" eb="30">
      <t>ニュウリョク</t>
    </rPh>
    <rPh sb="37" eb="38">
      <t>タ</t>
    </rPh>
    <rPh sb="39" eb="40">
      <t>トク</t>
    </rPh>
    <rPh sb="41" eb="43">
      <t>ハイリョ</t>
    </rPh>
    <rPh sb="44" eb="46">
      <t>ヒツヨウ</t>
    </rPh>
    <rPh sb="49" eb="51">
      <t>シエン</t>
    </rPh>
    <rPh sb="51" eb="53">
      <t>ジョウキョウ</t>
    </rPh>
    <rPh sb="56" eb="58">
      <t>バアイ</t>
    </rPh>
    <rPh sb="86" eb="88">
      <t>ジリツ</t>
    </rPh>
    <rPh sb="90" eb="92">
      <t>センタク</t>
    </rPh>
    <rPh sb="95" eb="97">
      <t>シエン</t>
    </rPh>
    <rPh sb="98" eb="100">
      <t>ナイヨウ</t>
    </rPh>
    <rPh sb="101" eb="103">
      <t>ニュウリョク</t>
    </rPh>
    <phoneticPr fontId="5"/>
  </si>
  <si>
    <t>・避難支援者は、少なくとも1名は入力する
・避難支援者が見つからない場合は、「なし」を選択する</t>
    <rPh sb="1" eb="3">
      <t>ヒナン</t>
    </rPh>
    <rPh sb="3" eb="6">
      <t>シエンシャ</t>
    </rPh>
    <rPh sb="22" eb="24">
      <t>ヒナン</t>
    </rPh>
    <rPh sb="24" eb="27">
      <t>シエンシャ</t>
    </rPh>
    <rPh sb="28" eb="29">
      <t>ミ</t>
    </rPh>
    <rPh sb="34" eb="36">
      <t>バアイ</t>
    </rPh>
    <rPh sb="43" eb="45">
      <t>センタク</t>
    </rPh>
    <phoneticPr fontId="5"/>
  </si>
  <si>
    <t>・地域協力者は、少なくとも1名は入力する
・地域協力者が見つからない場合は、「なし」を選択する</t>
    <rPh sb="1" eb="3">
      <t>チイキ</t>
    </rPh>
    <rPh sb="3" eb="5">
      <t>キョウリョク</t>
    </rPh>
    <rPh sb="5" eb="6">
      <t>シャ</t>
    </rPh>
    <rPh sb="22" eb="24">
      <t>チイキ</t>
    </rPh>
    <rPh sb="24" eb="26">
      <t>キョウリョク</t>
    </rPh>
    <rPh sb="26" eb="27">
      <t>シャ</t>
    </rPh>
    <rPh sb="28" eb="29">
      <t>ミ</t>
    </rPh>
    <rPh sb="34" eb="36">
      <t>バアイ</t>
    </rPh>
    <rPh sb="43" eb="45">
      <t>センタク</t>
    </rPh>
    <phoneticPr fontId="5"/>
  </si>
  <si>
    <t>在宅酸素流量（L/分）</t>
    <rPh sb="0" eb="2">
      <t>ザイタク</t>
    </rPh>
    <rPh sb="2" eb="4">
      <t>サンソ</t>
    </rPh>
    <rPh sb="4" eb="6">
      <t>リュウリョウ</t>
    </rPh>
    <rPh sb="9" eb="10">
      <t>フン</t>
    </rPh>
    <phoneticPr fontId="5"/>
  </si>
  <si>
    <t>・特に配慮が必要な医療処置の状況がない場合は、「該当なし」を選択する
・該当する医療処置の状況が選択肢にない場合は、「その他」の欄に入力する
・「透析」を選択した場合は、透析回数（週）も入力する
・「在宅酸素」を選択した場合は、在宅酸素流量（L/分）も入力する
・「インスリン」を選択した場合は、自己注射可否も選択する
≪エラーパターン≫
・医療処置「該当なし」で、医療処置の状況の選択肢を選択した場合</t>
    <rPh sb="3" eb="5">
      <t>ハイリョ</t>
    </rPh>
    <rPh sb="6" eb="8">
      <t>ヒツヨウ</t>
    </rPh>
    <rPh sb="9" eb="11">
      <t>イリョウ</t>
    </rPh>
    <rPh sb="11" eb="13">
      <t>ショチ</t>
    </rPh>
    <rPh sb="14" eb="16">
      <t>ジョウキョウ</t>
    </rPh>
    <rPh sb="73" eb="75">
      <t>トウセキ</t>
    </rPh>
    <rPh sb="77" eb="79">
      <t>センタク</t>
    </rPh>
    <rPh sb="81" eb="83">
      <t>バアイ</t>
    </rPh>
    <rPh sb="85" eb="87">
      <t>トウセキ</t>
    </rPh>
    <rPh sb="87" eb="89">
      <t>カイスウ</t>
    </rPh>
    <rPh sb="90" eb="91">
      <t>シュウ</t>
    </rPh>
    <rPh sb="93" eb="95">
      <t>ニュウリョク</t>
    </rPh>
    <rPh sb="100" eb="102">
      <t>ザイタク</t>
    </rPh>
    <rPh sb="102" eb="104">
      <t>サンソ</t>
    </rPh>
    <rPh sb="106" eb="108">
      <t>センタク</t>
    </rPh>
    <rPh sb="110" eb="112">
      <t>バアイ</t>
    </rPh>
    <rPh sb="114" eb="116">
      <t>ザイタク</t>
    </rPh>
    <rPh sb="116" eb="118">
      <t>サンソ</t>
    </rPh>
    <rPh sb="118" eb="120">
      <t>リュウリョウ</t>
    </rPh>
    <rPh sb="123" eb="124">
      <t>フン</t>
    </rPh>
    <rPh sb="126" eb="128">
      <t>ニュウリョク</t>
    </rPh>
    <rPh sb="140" eb="142">
      <t>センタク</t>
    </rPh>
    <rPh sb="144" eb="146">
      <t>バアイ</t>
    </rPh>
    <rPh sb="148" eb="150">
      <t>ジコ</t>
    </rPh>
    <rPh sb="150" eb="152">
      <t>チュウシャ</t>
    </rPh>
    <rPh sb="152" eb="154">
      <t>カヒ</t>
    </rPh>
    <rPh sb="155" eb="157">
      <t>センタク</t>
    </rPh>
    <rPh sb="177" eb="179">
      <t>ガイトウ</t>
    </rPh>
    <phoneticPr fontId="5"/>
  </si>
  <si>
    <t>健康保険被保険者番号</t>
    <rPh sb="4" eb="8">
      <t>ヒホケンシャ</t>
    </rPh>
    <phoneticPr fontId="14"/>
  </si>
  <si>
    <t>健康保険被保険者番号</t>
    <rPh sb="0" eb="2">
      <t>ケンコウ</t>
    </rPh>
    <rPh sb="2" eb="4">
      <t>ホケン</t>
    </rPh>
    <rPh sb="4" eb="8">
      <t>ヒホケンシャ</t>
    </rPh>
    <rPh sb="8" eb="10">
      <t>バンゴウ</t>
    </rPh>
    <phoneticPr fontId="5"/>
  </si>
  <si>
    <t>.</t>
    <phoneticPr fontId="3"/>
  </si>
  <si>
    <t>（例：○○総合事務所、高齢者すこやか支援課）</t>
    <phoneticPr fontId="3"/>
  </si>
  <si>
    <t>個別避難計画作成対象外</t>
    <rPh sb="0" eb="2">
      <t>コベツ</t>
    </rPh>
    <rPh sb="2" eb="4">
      <t>ヒナン</t>
    </rPh>
    <rPh sb="4" eb="6">
      <t>ケイカク</t>
    </rPh>
    <rPh sb="6" eb="8">
      <t>サクセイ</t>
    </rPh>
    <rPh sb="8" eb="11">
      <t>タイショウガイ</t>
    </rPh>
    <phoneticPr fontId="5"/>
  </si>
  <si>
    <t>個別避難計画を作成しない理由</t>
    <rPh sb="0" eb="2">
      <t>コベツ</t>
    </rPh>
    <rPh sb="2" eb="4">
      <t>ヒナン</t>
    </rPh>
    <rPh sb="4" eb="6">
      <t>ケイカク</t>
    </rPh>
    <rPh sb="7" eb="9">
      <t>サクセイ</t>
    </rPh>
    <rPh sb="12" eb="14">
      <t>リユウ</t>
    </rPh>
    <phoneticPr fontId="5"/>
  </si>
  <si>
    <t>対象外</t>
  </si>
  <si>
    <t>男</t>
  </si>
  <si>
    <t>095-777-7777</t>
    <phoneticPr fontId="5"/>
  </si>
  <si>
    <t>ﾅｶﾞｻｷ ﾀﾛｳ</t>
  </si>
  <si>
    <t>095-000-0000</t>
  </si>
  <si>
    <t>080-000-0000</t>
  </si>
  <si>
    <t>095-000-0001</t>
  </si>
  <si>
    <t>ansin@ne.jp</t>
  </si>
  <si>
    <t>◎◎町×丁目×番◆号　◇アパート101</t>
  </si>
  <si>
    <t>◎◎</t>
  </si>
  <si>
    <t>095-800-0000</t>
  </si>
  <si>
    <t>080-0000-0001</t>
  </si>
  <si>
    <t>△△クリニック</t>
  </si>
  <si>
    <t>095-800-0002</t>
  </si>
  <si>
    <t>ケアプランセンター●●</t>
  </si>
  <si>
    <t>屋外は杖使用。ふらつきあり、支えが必要。</t>
  </si>
  <si>
    <t>ＣＭ</t>
  </si>
  <si>
    <t>例1</t>
    <rPh sb="0" eb="1">
      <t>レイ</t>
    </rPh>
    <phoneticPr fontId="3"/>
  </si>
  <si>
    <t>例2</t>
    <rPh sb="0" eb="1">
      <t>レイ</t>
    </rPh>
    <phoneticPr fontId="5"/>
  </si>
  <si>
    <t>生活保護</t>
    <rPh sb="0" eb="2">
      <t>セイカツ</t>
    </rPh>
    <rPh sb="2" eb="4">
      <t>ホゴ</t>
    </rPh>
    <phoneticPr fontId="5"/>
  </si>
  <si>
    <t>桜町2-22</t>
    <phoneticPr fontId="5"/>
  </si>
  <si>
    <t>・生活保護を受給されているかたは被保険者番号欄に「生活保護」と入力
・「電話番号」「携帯番号」はどちらか片方でも可
・施設入所等で個別避難計画を作成しない対象者は、住所まで入力し、医療・介護の状況～同意確認の欄まで入力しない
≪エラーパターン≫
・「電話番号」「携帯番号」の両方とも入力しなかったとき
（どちらもお持ちでないときは、「なし」と入力）</t>
    <rPh sb="16" eb="20">
      <t>ヒホケンシャ</t>
    </rPh>
    <rPh sb="20" eb="22">
      <t>バンゴウ</t>
    </rPh>
    <rPh sb="22" eb="23">
      <t>ラン</t>
    </rPh>
    <rPh sb="56" eb="57">
      <t>カ</t>
    </rPh>
    <rPh sb="59" eb="61">
      <t>シセツ</t>
    </rPh>
    <rPh sb="61" eb="63">
      <t>ニュウショ</t>
    </rPh>
    <rPh sb="63" eb="64">
      <t>ナド</t>
    </rPh>
    <rPh sb="65" eb="67">
      <t>コベツ</t>
    </rPh>
    <rPh sb="67" eb="69">
      <t>ヒナン</t>
    </rPh>
    <rPh sb="69" eb="71">
      <t>ケイカク</t>
    </rPh>
    <rPh sb="72" eb="74">
      <t>サクセイ</t>
    </rPh>
    <rPh sb="77" eb="80">
      <t>タイショウシャ</t>
    </rPh>
    <rPh sb="82" eb="84">
      <t>ジュウショ</t>
    </rPh>
    <rPh sb="86" eb="88">
      <t>ニュウリョク</t>
    </rPh>
    <rPh sb="90" eb="92">
      <t>イリョウ</t>
    </rPh>
    <rPh sb="104" eb="105">
      <t>ラン</t>
    </rPh>
    <rPh sb="107" eb="109">
      <t>ニュウリョク</t>
    </rPh>
    <phoneticPr fontId="5"/>
  </si>
  <si>
    <t>・施設入所等で個別避難計画を作成しない対象者は、対象外を選択し、その理由を入力する
≪エラーパターン≫
・「対象外」で、医療・介護の状況～同意確認の欄のどこかに入力されている</t>
    <rPh sb="24" eb="27">
      <t>タイショウガイ</t>
    </rPh>
    <rPh sb="28" eb="30">
      <t>センタク</t>
    </rPh>
    <rPh sb="34" eb="36">
      <t>リユウ</t>
    </rPh>
    <rPh sb="37" eb="39">
      <t>ニュウリョク</t>
    </rPh>
    <rPh sb="54" eb="57">
      <t>タイショウガイ</t>
    </rPh>
    <rPh sb="60" eb="62">
      <t>イリョウ</t>
    </rPh>
    <rPh sb="63" eb="65">
      <t>カイゴ</t>
    </rPh>
    <rPh sb="66" eb="68">
      <t>ジョウキョウ</t>
    </rPh>
    <rPh sb="69" eb="71">
      <t>ドウイ</t>
    </rPh>
    <rPh sb="71" eb="73">
      <t>カクニン</t>
    </rPh>
    <rPh sb="74" eb="75">
      <t>ラン</t>
    </rPh>
    <rPh sb="80" eb="82">
      <t>ニュウリョク</t>
    </rPh>
    <phoneticPr fontId="5"/>
  </si>
  <si>
    <t>例2</t>
    <rPh sb="0" eb="1">
      <t>レイ</t>
    </rPh>
    <phoneticPr fontId="3"/>
  </si>
  <si>
    <t>施設入所</t>
    <rPh sb="0" eb="2">
      <t>シセツ</t>
    </rPh>
    <rPh sb="2" eb="4">
      <t>ニュウショ</t>
    </rPh>
    <phoneticPr fontId="5"/>
  </si>
  <si>
    <t>ﾌﾘｶﾞﾅ
（半角）</t>
    <rPh sb="7" eb="9">
      <t>ハンカク</t>
    </rPh>
    <phoneticPr fontId="5"/>
  </si>
  <si>
    <t>ﾅｶﾞｻｷ ﾊﾅｺ</t>
    <phoneticPr fontId="5"/>
  </si>
  <si>
    <t>長崎　花子</t>
    <phoneticPr fontId="5"/>
  </si>
  <si>
    <t>甥</t>
    <rPh sb="0" eb="1">
      <t>オイ</t>
    </rPh>
    <phoneticPr fontId="5"/>
  </si>
  <si>
    <t>卵、えび</t>
    <rPh sb="0" eb="1">
      <t>タマゴ</t>
    </rPh>
    <phoneticPr fontId="5"/>
  </si>
  <si>
    <t>例1</t>
    <rPh sb="0" eb="1">
      <t>レイ</t>
    </rPh>
    <phoneticPr fontId="3"/>
  </si>
  <si>
    <t>【作成支援報告書】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</si>
</sst>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
    <numFmt numFmtId="178" formatCode="0000000000;@"/>
  </numFmts>
  <fonts count="32">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3"/>
      <charset val="128"/>
    </font>
    <font>
      <b/>
      <sz val="9"/>
      <color indexed="81"/>
      <name val="ＭＳ Ｐゴシック"/>
      <family val="3"/>
      <charset val="128"/>
    </font>
    <font>
      <sz val="14"/>
      <color theme="1"/>
      <name val="ＭＳ Ｐゴシック"/>
      <family val="3"/>
      <charset val="128"/>
    </font>
    <font>
      <sz val="20"/>
      <color theme="1"/>
      <name val="ＭＳ Ｐゴシック"/>
      <family val="3"/>
      <charset val="128"/>
    </font>
    <font>
      <sz val="12"/>
      <color theme="1"/>
      <name val="ＭＳ Ｐゴシック"/>
      <family val="3"/>
      <charset val="128"/>
    </font>
    <font>
      <sz val="9"/>
      <color rgb="FF000000"/>
      <name val="Meiryo UI"/>
      <family val="3"/>
      <charset val="128"/>
    </font>
    <font>
      <sz val="6"/>
      <name val="游ゴシック"/>
      <family val="2"/>
      <charset val="128"/>
      <scheme val="minor"/>
    </font>
    <font>
      <b/>
      <sz val="12"/>
      <color theme="1"/>
      <name val="ＭＳ Ｐゴシック"/>
      <family val="3"/>
      <charset val="128"/>
    </font>
    <font>
      <b/>
      <sz val="14"/>
      <color theme="1"/>
      <name val="ＭＳ Ｐゴシック"/>
      <family val="3"/>
      <charset val="128"/>
    </font>
    <font>
      <u/>
      <sz val="14"/>
      <color theme="1"/>
      <name val="ＭＳ Ｐゴシック"/>
      <family val="3"/>
      <charset val="128"/>
    </font>
    <font>
      <b/>
      <sz val="11"/>
      <color theme="1"/>
      <name val="ＭＳ Ｐゴシック"/>
      <family val="3"/>
      <charset val="128"/>
    </font>
    <font>
      <sz val="12"/>
      <color rgb="FF000000"/>
      <name val="ＭＳ Ｐゴシック"/>
      <family val="3"/>
      <charset val="128"/>
    </font>
    <font>
      <sz val="11"/>
      <color rgb="FF000000"/>
      <name val="ＭＳ Ｐゴシック"/>
      <family val="3"/>
      <charset val="128"/>
    </font>
    <font>
      <sz val="16"/>
      <color theme="1"/>
      <name val="ＭＳ Ｐゴシック"/>
      <family val="3"/>
      <charset val="128"/>
    </font>
    <font>
      <sz val="10"/>
      <color theme="1"/>
      <name val="ＭＳ Ｐゴシック"/>
      <family val="3"/>
      <charset val="128"/>
    </font>
    <font>
      <sz val="18"/>
      <color theme="1"/>
      <name val="HGS創英角ｺﾞｼｯｸUB"/>
      <family val="3"/>
      <charset val="128"/>
    </font>
    <font>
      <sz val="12"/>
      <color theme="1"/>
      <name val="HGS創英角ｺﾞｼｯｸUB"/>
      <family val="3"/>
      <charset val="128"/>
    </font>
    <font>
      <sz val="11"/>
      <name val="游ゴシック"/>
      <family val="2"/>
      <scheme val="minor"/>
    </font>
    <font>
      <sz val="16"/>
      <color theme="1"/>
      <name val="HGP創英角ﾎﾟｯﾌﾟ体"/>
      <family val="3"/>
      <charset val="128"/>
    </font>
    <font>
      <sz val="11"/>
      <name val="游ゴシック"/>
      <family val="3"/>
      <charset val="128"/>
      <scheme val="minor"/>
    </font>
    <font>
      <sz val="9"/>
      <color theme="1"/>
      <name val="游ゴシック"/>
      <family val="2"/>
      <scheme val="minor"/>
    </font>
    <font>
      <sz val="11"/>
      <color theme="1"/>
      <name val="HG丸ｺﾞｼｯｸM-PRO"/>
      <family val="3"/>
      <charset val="128"/>
    </font>
    <font>
      <sz val="10"/>
      <color theme="1"/>
      <name val="HG丸ｺﾞｼｯｸM-PRO"/>
      <family val="3"/>
      <charset val="128"/>
    </font>
    <font>
      <b/>
      <sz val="9"/>
      <color indexed="81"/>
      <name val="MS P ゴシック"/>
      <family val="3"/>
      <charset val="128"/>
    </font>
  </fonts>
  <fills count="13">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CCFF"/>
        <bgColor indexed="64"/>
      </patternFill>
    </fill>
    <fill>
      <patternFill patternType="solid">
        <fgColor rgb="FFCCCCFF"/>
        <bgColor indexed="64"/>
      </patternFill>
    </fill>
    <fill>
      <patternFill patternType="solid">
        <fgColor rgb="FFFFFF00"/>
        <bgColor indexed="64"/>
      </patternFill>
    </fill>
    <fill>
      <patternFill patternType="solid">
        <fgColor rgb="FFFFCCCC"/>
        <bgColor indexed="64"/>
      </patternFill>
    </fill>
    <fill>
      <patternFill patternType="solid">
        <fgColor theme="9" tint="0.59996337778862885"/>
        <bgColor indexed="64"/>
      </patternFill>
    </fill>
    <fill>
      <patternFill patternType="solid">
        <fgColor rgb="FFFF99FF"/>
        <bgColor indexed="64"/>
      </patternFill>
    </fill>
    <fill>
      <patternFill patternType="solid">
        <fgColor rgb="FF92D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auto="1"/>
      </left>
      <right/>
      <top style="dashed">
        <color indexed="64"/>
      </top>
      <bottom style="thin">
        <color auto="1"/>
      </bottom>
      <diagonal/>
    </border>
    <border>
      <left/>
      <right/>
      <top style="dashed">
        <color indexed="64"/>
      </top>
      <bottom style="thin">
        <color auto="1"/>
      </bottom>
      <diagonal/>
    </border>
    <border>
      <left/>
      <right style="thin">
        <color auto="1"/>
      </right>
      <top style="dashed">
        <color indexed="64"/>
      </top>
      <bottom style="thin">
        <color auto="1"/>
      </bottom>
      <diagonal/>
    </border>
    <border>
      <left style="thin">
        <color auto="1"/>
      </left>
      <right/>
      <top style="dotted">
        <color auto="1"/>
      </top>
      <bottom/>
      <diagonal/>
    </border>
    <border>
      <left/>
      <right style="thin">
        <color auto="1"/>
      </right>
      <top style="dotted">
        <color auto="1"/>
      </top>
      <bottom/>
      <diagonal/>
    </border>
    <border>
      <left style="medium">
        <color auto="1"/>
      </left>
      <right style="medium">
        <color auto="1"/>
      </right>
      <top style="medium">
        <color auto="1"/>
      </top>
      <bottom style="medium">
        <color auto="1"/>
      </bottom>
      <diagonal/>
    </border>
  </borders>
  <cellStyleXfs count="4">
    <xf numFmtId="0" fontId="0" fillId="0" borderId="0"/>
    <xf numFmtId="38" fontId="2"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0" borderId="0">
      <alignment vertical="center"/>
    </xf>
  </cellStyleXfs>
  <cellXfs count="246">
    <xf numFmtId="0" fontId="0" fillId="0" borderId="0" xfId="0"/>
    <xf numFmtId="0" fontId="8" fillId="0" borderId="0" xfId="3" applyFont="1" applyAlignment="1">
      <alignment vertical="center"/>
    </xf>
    <xf numFmtId="0" fontId="8" fillId="0" borderId="0" xfId="3" applyFont="1">
      <alignment vertical="center"/>
    </xf>
    <xf numFmtId="0" fontId="8" fillId="0" borderId="0" xfId="3" applyFont="1" applyBorder="1">
      <alignment vertical="center"/>
    </xf>
    <xf numFmtId="0" fontId="12" fillId="0" borderId="0" xfId="3" applyFont="1" applyAlignment="1">
      <alignment vertical="center"/>
    </xf>
    <xf numFmtId="0" fontId="12" fillId="0" borderId="0" xfId="3" applyFont="1">
      <alignment vertical="center"/>
    </xf>
    <xf numFmtId="0" fontId="8" fillId="0" borderId="0" xfId="3" applyFont="1" applyBorder="1" applyAlignment="1">
      <alignment vertical="center"/>
    </xf>
    <xf numFmtId="0" fontId="1" fillId="0" borderId="0" xfId="3" applyBorder="1" applyAlignment="1">
      <alignment vertical="center"/>
    </xf>
    <xf numFmtId="0" fontId="8" fillId="0" borderId="0" xfId="3" applyFont="1" applyBorder="1" applyAlignment="1">
      <alignment horizontal="left" vertical="center"/>
    </xf>
    <xf numFmtId="0" fontId="1" fillId="0" borderId="0" xfId="3" applyBorder="1" applyAlignment="1">
      <alignment horizontal="left" vertical="center"/>
    </xf>
    <xf numFmtId="0" fontId="18" fillId="0" borderId="0" xfId="3" applyFont="1">
      <alignment vertical="center"/>
    </xf>
    <xf numFmtId="0" fontId="15" fillId="0" borderId="0" xfId="3" applyFont="1" applyAlignment="1">
      <alignment vertical="center"/>
    </xf>
    <xf numFmtId="0" fontId="18" fillId="0" borderId="0" xfId="3" applyFont="1" applyBorder="1" applyAlignment="1">
      <alignment vertical="center"/>
    </xf>
    <xf numFmtId="0" fontId="19" fillId="0" borderId="0" xfId="3" applyFont="1" applyBorder="1" applyAlignment="1">
      <alignment vertical="center" wrapText="1" readingOrder="1"/>
    </xf>
    <xf numFmtId="0" fontId="8" fillId="0" borderId="34" xfId="3" applyFont="1" applyBorder="1" applyAlignment="1">
      <alignment vertical="center"/>
    </xf>
    <xf numFmtId="0" fontId="8" fillId="0" borderId="0" xfId="3" applyFont="1" applyAlignment="1">
      <alignment vertical="center" wrapText="1"/>
    </xf>
    <xf numFmtId="0" fontId="15" fillId="0" borderId="0" xfId="3" applyFont="1">
      <alignment vertical="center"/>
    </xf>
    <xf numFmtId="0" fontId="8" fillId="0" borderId="0" xfId="3" applyFont="1" applyAlignment="1">
      <alignment vertical="center"/>
    </xf>
    <xf numFmtId="0" fontId="8" fillId="0" borderId="7" xfId="3" applyFont="1" applyBorder="1" applyAlignment="1">
      <alignment vertical="center"/>
    </xf>
    <xf numFmtId="0" fontId="8" fillId="0" borderId="2" xfId="3" applyFont="1" applyBorder="1" applyAlignment="1">
      <alignment vertical="center"/>
    </xf>
    <xf numFmtId="0" fontId="10" fillId="0" borderId="0" xfId="3" applyFont="1" applyAlignment="1">
      <alignment vertical="center"/>
    </xf>
    <xf numFmtId="0" fontId="8" fillId="0" borderId="11" xfId="3" applyFont="1" applyBorder="1" applyAlignment="1">
      <alignment horizontal="left" vertical="center" shrinkToFit="1"/>
    </xf>
    <xf numFmtId="0" fontId="8" fillId="0" borderId="12" xfId="3" applyFont="1" applyBorder="1" applyAlignment="1">
      <alignment horizontal="right" vertical="center" shrinkToFit="1"/>
    </xf>
    <xf numFmtId="0" fontId="8" fillId="0" borderId="30" xfId="3" applyFont="1" applyBorder="1" applyAlignment="1">
      <alignment vertical="center" shrinkToFit="1"/>
    </xf>
    <xf numFmtId="0" fontId="8" fillId="0" borderId="11" xfId="3" applyFont="1" applyBorder="1" applyAlignment="1">
      <alignment vertical="center" shrinkToFit="1"/>
    </xf>
    <xf numFmtId="0" fontId="8" fillId="0" borderId="12" xfId="3" applyFont="1" applyBorder="1" applyAlignment="1">
      <alignment vertical="center" shrinkToFit="1"/>
    </xf>
    <xf numFmtId="0" fontId="8" fillId="0" borderId="8" xfId="3" applyFont="1" applyBorder="1" applyAlignment="1">
      <alignment vertical="center" shrinkToFit="1"/>
    </xf>
    <xf numFmtId="0" fontId="8" fillId="0" borderId="5" xfId="3" applyFont="1" applyBorder="1" applyAlignment="1">
      <alignment vertical="center" shrinkToFit="1"/>
    </xf>
    <xf numFmtId="0" fontId="8" fillId="0" borderId="0" xfId="3" applyFont="1" applyBorder="1" applyAlignment="1">
      <alignment vertical="center" shrinkToFit="1"/>
    </xf>
    <xf numFmtId="0" fontId="8" fillId="0" borderId="6" xfId="3" applyFont="1" applyBorder="1" applyAlignment="1">
      <alignment vertical="center" shrinkToFit="1"/>
    </xf>
    <xf numFmtId="0" fontId="22" fillId="0" borderId="0" xfId="3" applyFont="1" applyAlignment="1">
      <alignment horizontal="right" vertical="center"/>
    </xf>
    <xf numFmtId="0" fontId="8" fillId="0" borderId="4" xfId="3" applyFont="1" applyBorder="1" applyAlignment="1">
      <alignment horizontal="right" vertical="center" shrinkToFit="1"/>
    </xf>
    <xf numFmtId="0" fontId="8" fillId="0" borderId="9" xfId="3" applyFont="1" applyBorder="1" applyAlignment="1">
      <alignment vertical="center" shrinkToFit="1"/>
    </xf>
    <xf numFmtId="0" fontId="8" fillId="0" borderId="33" xfId="3" applyFont="1" applyBorder="1" applyAlignment="1">
      <alignment vertical="center" shrinkToFit="1"/>
    </xf>
    <xf numFmtId="0" fontId="8" fillId="0" borderId="7" xfId="3" applyFont="1" applyBorder="1" applyAlignment="1">
      <alignment vertical="center" shrinkToFit="1"/>
    </xf>
    <xf numFmtId="0" fontId="8" fillId="0" borderId="40" xfId="3" applyFont="1" applyBorder="1" applyAlignment="1">
      <alignment vertical="center"/>
    </xf>
    <xf numFmtId="57" fontId="8" fillId="0" borderId="0" xfId="3" applyNumberFormat="1" applyFont="1" applyAlignment="1">
      <alignment horizontal="left" vertical="center" shrinkToFit="1"/>
    </xf>
    <xf numFmtId="0" fontId="24" fillId="8" borderId="42" xfId="3" applyFont="1" applyFill="1" applyBorder="1" applyAlignment="1">
      <alignment horizontal="center" vertical="center"/>
    </xf>
    <xf numFmtId="0" fontId="0" fillId="0" borderId="0" xfId="0" applyProtection="1">
      <protection locked="0"/>
    </xf>
    <xf numFmtId="0" fontId="29" fillId="0" borderId="5"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28" fillId="0" borderId="0" xfId="0" applyFont="1" applyAlignment="1" applyProtection="1">
      <alignment shrinkToFit="1"/>
      <protection locked="0"/>
    </xf>
    <xf numFmtId="0" fontId="28" fillId="0" borderId="2" xfId="0" applyFont="1" applyBorder="1" applyAlignment="1" applyProtection="1">
      <alignment shrinkToFit="1"/>
      <protection locked="0"/>
    </xf>
    <xf numFmtId="0" fontId="28" fillId="0" borderId="3" xfId="0" applyFont="1" applyBorder="1" applyAlignment="1" applyProtection="1">
      <alignment shrinkToFit="1"/>
      <protection locked="0"/>
    </xf>
    <xf numFmtId="0" fontId="28" fillId="0" borderId="4" xfId="0" applyFont="1" applyBorder="1" applyAlignment="1" applyProtection="1">
      <alignment shrinkToFit="1"/>
      <protection locked="0"/>
    </xf>
    <xf numFmtId="0" fontId="28" fillId="0" borderId="5" xfId="0" applyFont="1" applyBorder="1" applyAlignment="1" applyProtection="1">
      <alignment shrinkToFit="1"/>
      <protection locked="0"/>
    </xf>
    <xf numFmtId="0" fontId="28" fillId="0" borderId="0" xfId="0" applyFont="1" applyBorder="1" applyAlignment="1" applyProtection="1">
      <alignment shrinkToFit="1"/>
      <protection locked="0"/>
    </xf>
    <xf numFmtId="0" fontId="28" fillId="0" borderId="6" xfId="0" applyFont="1" applyBorder="1" applyAlignment="1" applyProtection="1">
      <alignment shrinkToFit="1"/>
      <protection locked="0"/>
    </xf>
    <xf numFmtId="0" fontId="28" fillId="0" borderId="7" xfId="0" applyFont="1" applyBorder="1" applyAlignment="1" applyProtection="1">
      <alignment shrinkToFit="1"/>
      <protection locked="0"/>
    </xf>
    <xf numFmtId="0" fontId="28" fillId="0" borderId="9" xfId="0" applyFont="1" applyBorder="1" applyAlignment="1" applyProtection="1">
      <alignment shrinkToFit="1"/>
      <protection locked="0"/>
    </xf>
    <xf numFmtId="0" fontId="0" fillId="0" borderId="1" xfId="0" applyFill="1" applyBorder="1" applyAlignment="1" applyProtection="1">
      <alignment horizontal="right" vertical="center"/>
      <protection locked="0"/>
    </xf>
    <xf numFmtId="57" fontId="0" fillId="0" borderId="1" xfId="0" applyNumberFormat="1" applyFill="1" applyBorder="1" applyAlignment="1" applyProtection="1">
      <alignment vertical="center" wrapText="1"/>
      <protection locked="0"/>
    </xf>
    <xf numFmtId="0" fontId="0" fillId="0" borderId="1" xfId="0" applyFill="1" applyBorder="1" applyAlignment="1" applyProtection="1">
      <alignment vertical="center"/>
      <protection locked="0"/>
    </xf>
    <xf numFmtId="57" fontId="0" fillId="0" borderId="1"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8" fontId="0" fillId="0" borderId="1" xfId="0" applyNumberFormat="1" applyFill="1" applyBorder="1" applyAlignment="1" applyProtection="1">
      <alignment vertical="center"/>
      <protection locked="0"/>
    </xf>
    <xf numFmtId="0" fontId="0" fillId="0" borderId="1" xfId="0" applyNumberFormat="1" applyFill="1" applyBorder="1" applyAlignment="1" applyProtection="1">
      <alignment vertical="center"/>
      <protection locked="0"/>
    </xf>
    <xf numFmtId="38" fontId="0" fillId="0" borderId="1" xfId="1" applyFont="1" applyFill="1" applyBorder="1" applyAlignment="1" applyProtection="1">
      <alignment vertical="center"/>
      <protection locked="0"/>
    </xf>
    <xf numFmtId="0" fontId="0" fillId="0" borderId="1" xfId="0" applyFont="1" applyFill="1" applyBorder="1" applyProtection="1">
      <protection locked="0"/>
    </xf>
    <xf numFmtId="57" fontId="0" fillId="0" borderId="1" xfId="0" applyNumberFormat="1" applyFill="1" applyBorder="1" applyAlignment="1" applyProtection="1">
      <alignment horizontal="center" vertical="center"/>
      <protection locked="0"/>
    </xf>
    <xf numFmtId="0" fontId="0" fillId="0" borderId="1" xfId="0" applyBorder="1" applyProtection="1">
      <protection locked="0"/>
    </xf>
    <xf numFmtId="0" fontId="7" fillId="0" borderId="1" xfId="2" applyFill="1" applyBorder="1" applyAlignment="1" applyProtection="1">
      <alignment vertical="center"/>
      <protection locked="0"/>
    </xf>
    <xf numFmtId="0" fontId="0" fillId="2" borderId="1" xfId="0" applyFont="1" applyFill="1" applyBorder="1" applyAlignment="1" applyProtection="1">
      <alignment vertical="top" wrapText="1"/>
    </xf>
    <xf numFmtId="0" fontId="4" fillId="2" borderId="1" xfId="0" applyFont="1" applyFill="1" applyBorder="1" applyAlignment="1" applyProtection="1">
      <alignment vertical="top" wrapText="1"/>
    </xf>
    <xf numFmtId="176" fontId="0" fillId="2" borderId="1" xfId="0" applyNumberFormat="1" applyFont="1" applyFill="1" applyBorder="1" applyAlignment="1" applyProtection="1">
      <alignment vertical="top" wrapText="1"/>
    </xf>
    <xf numFmtId="0" fontId="0" fillId="2" borderId="1" xfId="0" applyNumberFormat="1" applyFont="1" applyFill="1" applyBorder="1" applyAlignment="1" applyProtection="1">
      <alignment vertical="top" wrapText="1"/>
    </xf>
    <xf numFmtId="0" fontId="0" fillId="2" borderId="1" xfId="0" applyFont="1" applyFill="1" applyBorder="1" applyAlignment="1" applyProtection="1">
      <alignment horizontal="center" vertical="top" wrapText="1"/>
    </xf>
    <xf numFmtId="40" fontId="6" fillId="2" borderId="1" xfId="1" applyNumberFormat="1" applyFont="1" applyFill="1" applyBorder="1" applyAlignment="1" applyProtection="1">
      <alignment vertical="top" wrapText="1"/>
    </xf>
    <xf numFmtId="38" fontId="6" fillId="2" borderId="1" xfId="1" applyFont="1" applyFill="1" applyBorder="1" applyAlignment="1" applyProtection="1">
      <alignment vertical="top" wrapText="1"/>
    </xf>
    <xf numFmtId="38" fontId="6" fillId="5" borderId="1" xfId="1" applyFont="1" applyFill="1" applyBorder="1" applyAlignment="1" applyProtection="1">
      <alignment vertical="top" wrapText="1"/>
    </xf>
    <xf numFmtId="0" fontId="0" fillId="5" borderId="1" xfId="0" applyFont="1" applyFill="1" applyBorder="1" applyAlignment="1" applyProtection="1">
      <alignment vertical="top" wrapText="1"/>
    </xf>
    <xf numFmtId="0" fontId="0" fillId="5" borderId="1" xfId="0" applyFont="1" applyFill="1" applyBorder="1" applyAlignment="1" applyProtection="1">
      <alignment horizontal="center" vertical="top" wrapText="1"/>
    </xf>
    <xf numFmtId="0" fontId="0" fillId="3" borderId="1" xfId="0" applyFont="1" applyFill="1" applyBorder="1" applyAlignment="1" applyProtection="1">
      <alignment vertical="top" wrapText="1"/>
    </xf>
    <xf numFmtId="0" fontId="27" fillId="3" borderId="1" xfId="0" applyFont="1" applyFill="1" applyBorder="1" applyAlignment="1" applyProtection="1">
      <alignment vertical="top" wrapText="1"/>
    </xf>
    <xf numFmtId="0" fontId="0" fillId="9" borderId="1" xfId="0" applyFont="1" applyFill="1" applyBorder="1" applyAlignment="1" applyProtection="1">
      <alignment vertical="top" wrapText="1"/>
    </xf>
    <xf numFmtId="0" fontId="0" fillId="4" borderId="1" xfId="0" applyFont="1" applyFill="1" applyBorder="1" applyAlignment="1" applyProtection="1">
      <alignment vertical="top" wrapText="1"/>
    </xf>
    <xf numFmtId="0" fontId="25" fillId="4" borderId="1" xfId="0" applyFont="1" applyFill="1" applyBorder="1" applyAlignment="1" applyProtection="1">
      <alignment vertical="top" wrapText="1"/>
    </xf>
    <xf numFmtId="0" fontId="0" fillId="6" borderId="1" xfId="0" applyFont="1" applyFill="1" applyBorder="1" applyAlignment="1" applyProtection="1">
      <alignment vertical="top" wrapText="1"/>
    </xf>
    <xf numFmtId="0" fontId="0" fillId="7" borderId="1" xfId="0" applyFont="1" applyFill="1" applyBorder="1" applyAlignment="1" applyProtection="1">
      <alignment vertical="top" wrapText="1"/>
    </xf>
    <xf numFmtId="0" fontId="0" fillId="10" borderId="1" xfId="0" applyFont="1" applyFill="1" applyBorder="1" applyAlignment="1" applyProtection="1">
      <alignment vertical="top" wrapText="1"/>
    </xf>
    <xf numFmtId="0" fontId="0" fillId="11" borderId="1" xfId="0" applyFont="1" applyFill="1" applyBorder="1" applyAlignment="1" applyProtection="1">
      <alignment vertical="top" wrapText="1"/>
    </xf>
    <xf numFmtId="0" fontId="12" fillId="8" borderId="0" xfId="0" applyFont="1" applyFill="1" applyProtection="1">
      <protection locked="0"/>
    </xf>
    <xf numFmtId="0" fontId="29" fillId="0" borderId="10" xfId="0" applyFont="1" applyFill="1" applyBorder="1" applyAlignment="1" applyProtection="1">
      <alignment vertical="center" wrapText="1"/>
      <protection locked="0"/>
    </xf>
    <xf numFmtId="0" fontId="29" fillId="0" borderId="11" xfId="0" applyFont="1" applyFill="1" applyBorder="1" applyAlignment="1" applyProtection="1">
      <alignment vertical="center" wrapText="1"/>
      <protection locked="0"/>
    </xf>
    <xf numFmtId="0" fontId="29" fillId="0" borderId="12" xfId="0" applyFont="1" applyFill="1" applyBorder="1" applyAlignment="1" applyProtection="1">
      <alignment vertical="center" wrapText="1"/>
      <protection locked="0"/>
    </xf>
    <xf numFmtId="0" fontId="29" fillId="0" borderId="10" xfId="0" applyFont="1" applyFill="1" applyBorder="1" applyAlignment="1" applyProtection="1">
      <alignment horizontal="left" vertical="center" wrapText="1"/>
      <protection locked="0"/>
    </xf>
    <xf numFmtId="0" fontId="29" fillId="0" borderId="11"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6" fillId="8" borderId="0" xfId="0" applyFont="1" applyFill="1" applyAlignment="1" applyProtection="1">
      <alignment horizontal="center" vertical="center" wrapText="1"/>
      <protection locked="0"/>
    </xf>
    <xf numFmtId="0" fontId="29" fillId="0" borderId="11" xfId="0" applyFont="1" applyFill="1" applyBorder="1" applyAlignment="1" applyProtection="1">
      <alignment horizontal="left" vertical="center"/>
      <protection locked="0"/>
    </xf>
    <xf numFmtId="0" fontId="29" fillId="0" borderId="12" xfId="0" applyFont="1" applyFill="1" applyBorder="1" applyAlignment="1" applyProtection="1">
      <alignment horizontal="left" vertical="center"/>
      <protection locked="0"/>
    </xf>
    <xf numFmtId="0" fontId="30" fillId="0" borderId="10" xfId="0" applyFont="1" applyFill="1" applyBorder="1" applyAlignment="1" applyProtection="1">
      <alignment vertical="center" wrapText="1"/>
      <protection locked="0"/>
    </xf>
    <xf numFmtId="0" fontId="30" fillId="0" borderId="12" xfId="0" applyFont="1" applyFill="1" applyBorder="1" applyAlignment="1" applyProtection="1">
      <alignment vertical="center" wrapText="1"/>
      <protection locked="0"/>
    </xf>
    <xf numFmtId="0" fontId="8" fillId="0" borderId="5" xfId="3" applyFont="1" applyBorder="1" applyAlignment="1">
      <alignment shrinkToFit="1"/>
    </xf>
    <xf numFmtId="0" fontId="8" fillId="0" borderId="0" xfId="3" applyFont="1" applyBorder="1" applyAlignment="1">
      <alignment shrinkToFit="1"/>
    </xf>
    <xf numFmtId="0" fontId="8" fillId="0" borderId="6" xfId="3" applyFont="1" applyBorder="1" applyAlignment="1">
      <alignment shrinkToFit="1"/>
    </xf>
    <xf numFmtId="0" fontId="8" fillId="0" borderId="5" xfId="3" applyFont="1" applyBorder="1" applyAlignment="1">
      <alignment horizontal="left" vertical="top" wrapText="1" shrinkToFit="1"/>
    </xf>
    <xf numFmtId="0" fontId="8" fillId="0" borderId="0" xfId="3" applyFont="1" applyBorder="1" applyAlignment="1">
      <alignment horizontal="left" vertical="top" wrapText="1" shrinkToFit="1"/>
    </xf>
    <xf numFmtId="0" fontId="8" fillId="0" borderId="6" xfId="3" applyFont="1" applyBorder="1" applyAlignment="1">
      <alignment horizontal="left" vertical="top" wrapText="1" shrinkToFit="1"/>
    </xf>
    <xf numFmtId="0" fontId="8" fillId="0" borderId="7" xfId="3" applyFont="1" applyBorder="1" applyAlignment="1">
      <alignment horizontal="left" vertical="top" wrapText="1" shrinkToFit="1"/>
    </xf>
    <xf numFmtId="0" fontId="8" fillId="0" borderId="8" xfId="3" applyFont="1" applyBorder="1" applyAlignment="1">
      <alignment horizontal="left" vertical="top" wrapText="1" shrinkToFit="1"/>
    </xf>
    <xf numFmtId="0" fontId="8" fillId="0" borderId="9" xfId="3" applyFont="1" applyBorder="1" applyAlignment="1">
      <alignment horizontal="left" vertical="top" wrapText="1" shrinkToFit="1"/>
    </xf>
    <xf numFmtId="0" fontId="8" fillId="0" borderId="0" xfId="3" applyFont="1" applyAlignment="1">
      <alignment horizontal="center" shrinkToFit="1"/>
    </xf>
    <xf numFmtId="0" fontId="21" fillId="0" borderId="0" xfId="3" applyNumberFormat="1" applyFont="1" applyBorder="1" applyAlignment="1">
      <alignment vertical="center" shrinkToFit="1"/>
    </xf>
    <xf numFmtId="0" fontId="21" fillId="0" borderId="0" xfId="3" applyNumberFormat="1" applyFont="1" applyBorder="1" applyAlignment="1">
      <alignment vertical="center"/>
    </xf>
    <xf numFmtId="0" fontId="15" fillId="0" borderId="0" xfId="3" applyFont="1" applyAlignment="1">
      <alignment vertical="center"/>
    </xf>
    <xf numFmtId="0" fontId="15" fillId="0" borderId="0" xfId="3" applyFont="1" applyAlignment="1">
      <alignment vertical="center" wrapText="1"/>
    </xf>
    <xf numFmtId="0" fontId="8" fillId="0" borderId="2" xfId="3" applyFont="1" applyBorder="1" applyAlignment="1">
      <alignment vertical="center" shrinkToFit="1"/>
    </xf>
    <xf numFmtId="0" fontId="8" fillId="0" borderId="3" xfId="3" applyFont="1" applyBorder="1" applyAlignment="1">
      <alignment vertical="center" shrinkToFit="1"/>
    </xf>
    <xf numFmtId="0" fontId="8" fillId="0" borderId="4" xfId="3" applyFont="1" applyBorder="1" applyAlignment="1">
      <alignment vertical="center" shrinkToFit="1"/>
    </xf>
    <xf numFmtId="0" fontId="8" fillId="0" borderId="5" xfId="3" applyFont="1" applyBorder="1" applyAlignment="1">
      <alignment vertical="center" shrinkToFit="1"/>
    </xf>
    <xf numFmtId="0" fontId="8" fillId="0" borderId="0" xfId="3" applyFont="1" applyBorder="1" applyAlignment="1">
      <alignment vertical="center" shrinkToFit="1"/>
    </xf>
    <xf numFmtId="0" fontId="8" fillId="0" borderId="6" xfId="3" applyFont="1" applyBorder="1" applyAlignment="1">
      <alignment vertical="center" shrinkToFit="1"/>
    </xf>
    <xf numFmtId="0" fontId="20" fillId="0" borderId="0" xfId="3" applyFont="1" applyBorder="1" applyAlignment="1">
      <alignment vertical="center" shrinkToFit="1" readingOrder="1"/>
    </xf>
    <xf numFmtId="0" fontId="8" fillId="0" borderId="0" xfId="3" applyFont="1" applyAlignment="1">
      <alignment vertical="center" shrinkToFit="1" readingOrder="1"/>
    </xf>
    <xf numFmtId="0" fontId="8" fillId="0" borderId="25" xfId="3" applyFont="1" applyBorder="1" applyAlignment="1">
      <alignment vertical="center" shrinkToFit="1"/>
    </xf>
    <xf numFmtId="0" fontId="8" fillId="0" borderId="8" xfId="3" applyFont="1" applyBorder="1" applyAlignment="1">
      <alignment vertical="center" shrinkToFit="1"/>
    </xf>
    <xf numFmtId="0" fontId="8" fillId="0" borderId="9" xfId="3" applyFont="1" applyBorder="1" applyAlignment="1">
      <alignment vertical="center" shrinkToFit="1"/>
    </xf>
    <xf numFmtId="0" fontId="8" fillId="0" borderId="2" xfId="3" applyFont="1" applyBorder="1" applyAlignment="1">
      <alignment shrinkToFit="1"/>
    </xf>
    <xf numFmtId="0" fontId="8" fillId="0" borderId="3" xfId="3" applyFont="1" applyBorder="1" applyAlignment="1">
      <alignment shrinkToFit="1"/>
    </xf>
    <xf numFmtId="0" fontId="8" fillId="0" borderId="4" xfId="3" applyFont="1" applyBorder="1" applyAlignment="1">
      <alignment shrinkToFit="1"/>
    </xf>
    <xf numFmtId="0" fontId="8" fillId="0" borderId="5" xfId="3" applyFont="1" applyBorder="1" applyAlignment="1">
      <alignment vertical="top" wrapText="1" shrinkToFit="1"/>
    </xf>
    <xf numFmtId="0" fontId="8" fillId="0" borderId="0" xfId="3" applyFont="1" applyBorder="1" applyAlignment="1">
      <alignment vertical="top" wrapText="1" shrinkToFit="1"/>
    </xf>
    <xf numFmtId="0" fontId="8" fillId="0" borderId="6" xfId="3" applyFont="1" applyBorder="1" applyAlignment="1">
      <alignment vertical="top" wrapText="1" shrinkToFit="1"/>
    </xf>
    <xf numFmtId="0" fontId="8" fillId="0" borderId="5" xfId="3" applyFont="1" applyBorder="1" applyAlignment="1">
      <alignment vertical="center" wrapText="1" shrinkToFit="1"/>
    </xf>
    <xf numFmtId="0" fontId="8" fillId="0" borderId="0" xfId="3" applyFont="1" applyBorder="1" applyAlignment="1">
      <alignment vertical="center" wrapText="1" shrinkToFit="1"/>
    </xf>
    <xf numFmtId="0" fontId="8" fillId="0" borderId="6" xfId="3" applyFont="1" applyBorder="1" applyAlignment="1">
      <alignment vertical="center" wrapText="1" shrinkToFit="1"/>
    </xf>
    <xf numFmtId="0" fontId="8" fillId="0" borderId="7" xfId="3" applyFont="1" applyBorder="1" applyAlignment="1">
      <alignment vertical="center" wrapText="1" shrinkToFit="1"/>
    </xf>
    <xf numFmtId="0" fontId="8" fillId="0" borderId="8" xfId="3" applyFont="1" applyBorder="1" applyAlignment="1">
      <alignment vertical="center" wrapText="1" shrinkToFit="1"/>
    </xf>
    <xf numFmtId="0" fontId="8" fillId="0" borderId="9" xfId="3" applyFont="1" applyBorder="1" applyAlignment="1">
      <alignment vertical="center" wrapText="1" shrinkToFit="1"/>
    </xf>
    <xf numFmtId="0" fontId="8" fillId="0" borderId="26" xfId="3" applyFont="1" applyBorder="1" applyAlignment="1">
      <alignment vertical="center" shrinkToFit="1"/>
    </xf>
    <xf numFmtId="0" fontId="8" fillId="0" borderId="16" xfId="3" applyFont="1" applyBorder="1" applyAlignment="1">
      <alignment vertical="center" shrinkToFit="1"/>
    </xf>
    <xf numFmtId="0" fontId="8" fillId="0" borderId="22" xfId="3" applyFont="1" applyBorder="1" applyAlignment="1">
      <alignment vertical="center" shrinkToFit="1"/>
    </xf>
    <xf numFmtId="0" fontId="8" fillId="0" borderId="15" xfId="0" applyFont="1" applyBorder="1" applyAlignment="1">
      <alignment vertical="center" shrinkToFit="1"/>
    </xf>
    <xf numFmtId="0" fontId="8" fillId="0" borderId="14" xfId="0" applyFont="1" applyBorder="1" applyAlignment="1">
      <alignment vertical="center" shrinkToFit="1"/>
    </xf>
    <xf numFmtId="0" fontId="8" fillId="0" borderId="21" xfId="0" applyFont="1" applyBorder="1" applyAlignment="1">
      <alignment vertical="center" shrinkToFit="1"/>
    </xf>
    <xf numFmtId="0" fontId="8" fillId="0" borderId="17" xfId="0" applyFont="1" applyBorder="1" applyAlignment="1">
      <alignment vertical="center" shrinkToFit="1"/>
    </xf>
    <xf numFmtId="0" fontId="8" fillId="0" borderId="16" xfId="0" applyFont="1" applyBorder="1" applyAlignment="1">
      <alignment vertical="center" shrinkToFit="1"/>
    </xf>
    <xf numFmtId="0" fontId="8" fillId="0" borderId="22" xfId="0" applyFont="1" applyBorder="1" applyAlignment="1">
      <alignment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3" applyFont="1" applyBorder="1" applyAlignment="1">
      <alignment vertical="center" shrinkToFit="1"/>
    </xf>
    <xf numFmtId="0" fontId="8" fillId="0" borderId="14" xfId="3" applyFont="1" applyBorder="1" applyAlignment="1">
      <alignment vertical="center" shrinkToFit="1"/>
    </xf>
    <xf numFmtId="0" fontId="8" fillId="0" borderId="21" xfId="3" applyFont="1" applyBorder="1" applyAlignment="1">
      <alignment vertical="center" shrinkToFit="1"/>
    </xf>
    <xf numFmtId="0" fontId="8" fillId="0" borderId="13" xfId="3" applyFont="1" applyBorder="1" applyAlignment="1">
      <alignment vertical="center" shrinkToFit="1"/>
    </xf>
    <xf numFmtId="0" fontId="8" fillId="0" borderId="26" xfId="3" applyFont="1" applyBorder="1" applyAlignment="1">
      <alignment horizontal="left" vertical="center" shrinkToFit="1"/>
    </xf>
    <xf numFmtId="0" fontId="8" fillId="0" borderId="16" xfId="3" applyFont="1" applyBorder="1" applyAlignment="1">
      <alignment horizontal="left" vertical="center" shrinkToFit="1"/>
    </xf>
    <xf numFmtId="0" fontId="8" fillId="0" borderId="18" xfId="3" applyFont="1" applyBorder="1" applyAlignment="1">
      <alignment horizontal="left" vertical="center" shrinkToFit="1"/>
    </xf>
    <xf numFmtId="0" fontId="8" fillId="0" borderId="18" xfId="3" applyFont="1" applyBorder="1" applyAlignment="1">
      <alignment vertical="center" shrinkToFit="1"/>
    </xf>
    <xf numFmtId="0" fontId="8" fillId="0" borderId="11" xfId="3" applyFont="1" applyBorder="1" applyAlignment="1">
      <alignment horizontal="center" vertical="center" shrinkToFit="1"/>
    </xf>
    <xf numFmtId="0" fontId="8" fillId="0" borderId="11" xfId="3" applyFont="1" applyBorder="1" applyAlignment="1">
      <alignment vertical="center" shrinkToFit="1"/>
    </xf>
    <xf numFmtId="0" fontId="8" fillId="0" borderId="10" xfId="3" applyFont="1" applyBorder="1" applyAlignment="1">
      <alignment vertical="center" shrinkToFit="1"/>
    </xf>
    <xf numFmtId="0" fontId="8" fillId="0" borderId="8" xfId="3" applyFont="1" applyBorder="1" applyAlignment="1">
      <alignment horizontal="center" vertical="center" shrinkToFit="1"/>
    </xf>
    <xf numFmtId="0" fontId="8" fillId="0" borderId="12" xfId="3" applyFont="1" applyBorder="1" applyAlignment="1">
      <alignment vertical="center" shrinkToFit="1"/>
    </xf>
    <xf numFmtId="0" fontId="8" fillId="0" borderId="10" xfId="3" applyFont="1" applyBorder="1" applyAlignment="1">
      <alignment horizontal="left" vertical="center" shrinkToFit="1"/>
    </xf>
    <xf numFmtId="0" fontId="8" fillId="0" borderId="11" xfId="3" applyFont="1" applyBorder="1" applyAlignment="1">
      <alignment horizontal="left" vertical="center" shrinkToFit="1"/>
    </xf>
    <xf numFmtId="0" fontId="15" fillId="0" borderId="0" xfId="3" applyFont="1" applyAlignment="1">
      <alignment horizontal="left" vertical="center"/>
    </xf>
    <xf numFmtId="0" fontId="8" fillId="0" borderId="0" xfId="3" applyFont="1" applyAlignment="1">
      <alignment horizontal="left" vertical="center"/>
    </xf>
    <xf numFmtId="0" fontId="10" fillId="0" borderId="0" xfId="3" applyFont="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8" fillId="0" borderId="1" xfId="3" applyFont="1" applyBorder="1" applyAlignment="1">
      <alignment horizontal="center" vertical="center"/>
    </xf>
    <xf numFmtId="0" fontId="8" fillId="0" borderId="2" xfId="3" applyFont="1" applyBorder="1" applyAlignment="1">
      <alignment horizontal="left" vertical="center" shrinkToFit="1"/>
    </xf>
    <xf numFmtId="0" fontId="8" fillId="0" borderId="3" xfId="3" applyFont="1" applyBorder="1" applyAlignment="1">
      <alignment horizontal="left" vertical="center" shrinkToFit="1"/>
    </xf>
    <xf numFmtId="0" fontId="8" fillId="0" borderId="7" xfId="3" applyFont="1" applyBorder="1" applyAlignment="1">
      <alignment horizontal="left" vertical="center" shrinkToFit="1"/>
    </xf>
    <xf numFmtId="0" fontId="8" fillId="0" borderId="8" xfId="3" applyFont="1" applyBorder="1" applyAlignment="1">
      <alignment horizontal="left" vertical="center" shrinkToFit="1"/>
    </xf>
    <xf numFmtId="0" fontId="8" fillId="0" borderId="2" xfId="3" applyFont="1" applyBorder="1" applyAlignment="1">
      <alignment vertical="center" wrapText="1" shrinkToFit="1"/>
    </xf>
    <xf numFmtId="0" fontId="8" fillId="0" borderId="3" xfId="3" applyFont="1" applyBorder="1" applyAlignment="1">
      <alignment vertical="center" wrapText="1" shrinkToFit="1"/>
    </xf>
    <xf numFmtId="0" fontId="8" fillId="0" borderId="4" xfId="3" applyFont="1" applyBorder="1" applyAlignment="1">
      <alignment vertical="center" wrapText="1" shrinkToFit="1"/>
    </xf>
    <xf numFmtId="0" fontId="8" fillId="0" borderId="0" xfId="3" applyFont="1" applyAlignment="1">
      <alignment horizontal="center" vertical="center"/>
    </xf>
    <xf numFmtId="0" fontId="8" fillId="0" borderId="0" xfId="3" applyFont="1" applyAlignment="1">
      <alignment vertical="center"/>
    </xf>
    <xf numFmtId="0" fontId="12" fillId="0" borderId="0" xfId="3" applyFont="1" applyAlignment="1">
      <alignment vertical="center" shrinkToFit="1"/>
    </xf>
    <xf numFmtId="0" fontId="12" fillId="0" borderId="0" xfId="3" applyFont="1" applyAlignment="1">
      <alignment vertical="center"/>
    </xf>
    <xf numFmtId="0" fontId="10" fillId="0" borderId="0" xfId="3" applyFont="1" applyAlignment="1">
      <alignment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5" xfId="3" applyFont="1" applyBorder="1" applyAlignment="1">
      <alignment horizontal="center" vertical="center"/>
    </xf>
    <xf numFmtId="0" fontId="8" fillId="0" borderId="0" xfId="3" applyFont="1" applyBorder="1" applyAlignment="1">
      <alignment horizontal="center" vertical="center"/>
    </xf>
    <xf numFmtId="0" fontId="8" fillId="0" borderId="6" xfId="3" applyFont="1" applyBorder="1" applyAlignment="1">
      <alignment horizontal="center" vertical="center"/>
    </xf>
    <xf numFmtId="0" fontId="8" fillId="0" borderId="2" xfId="3" applyFont="1" applyBorder="1" applyAlignment="1">
      <alignment horizontal="right" vertical="center"/>
    </xf>
    <xf numFmtId="0" fontId="8" fillId="0" borderId="3" xfId="3" applyFont="1" applyBorder="1" applyAlignment="1">
      <alignment horizontal="right" vertical="center"/>
    </xf>
    <xf numFmtId="0" fontId="8" fillId="0" borderId="4" xfId="3" applyFont="1" applyBorder="1" applyAlignment="1">
      <alignment horizontal="right" vertical="center"/>
    </xf>
    <xf numFmtId="0" fontId="8" fillId="0" borderId="31" xfId="3" applyFont="1" applyBorder="1" applyAlignment="1">
      <alignment vertical="center" shrinkToFit="1"/>
    </xf>
    <xf numFmtId="0" fontId="8" fillId="0" borderId="32" xfId="3" applyFont="1" applyBorder="1" applyAlignment="1">
      <alignment vertical="center" shrinkToFit="1"/>
    </xf>
    <xf numFmtId="0" fontId="8" fillId="0" borderId="33" xfId="3" applyFont="1" applyBorder="1" applyAlignment="1">
      <alignment vertical="center" shrinkToFit="1"/>
    </xf>
    <xf numFmtId="0" fontId="8" fillId="0" borderId="33" xfId="3" applyFont="1" applyBorder="1" applyAlignment="1">
      <alignment horizontal="center" vertical="center" shrinkToFit="1"/>
    </xf>
    <xf numFmtId="0" fontId="8" fillId="0" borderId="33" xfId="3" applyFont="1" applyBorder="1" applyAlignment="1">
      <alignment horizontal="left" vertical="center" shrinkToFit="1"/>
    </xf>
    <xf numFmtId="0" fontId="8" fillId="0" borderId="1" xfId="3" applyFont="1" applyBorder="1" applyAlignment="1">
      <alignment horizontal="center" vertical="center" wrapText="1"/>
    </xf>
    <xf numFmtId="0" fontId="8" fillId="0" borderId="12" xfId="3" applyFont="1" applyBorder="1" applyAlignment="1">
      <alignment horizontal="left" vertical="center" shrinkToFit="1"/>
    </xf>
    <xf numFmtId="0" fontId="8" fillId="0" borderId="1" xfId="3" applyFont="1" applyBorder="1" applyAlignment="1">
      <alignment horizontal="left" vertical="center" wrapText="1"/>
    </xf>
    <xf numFmtId="0" fontId="8" fillId="0" borderId="1" xfId="3" applyFont="1" applyBorder="1" applyAlignment="1">
      <alignment horizontal="left" vertical="center"/>
    </xf>
    <xf numFmtId="0" fontId="8" fillId="0" borderId="10" xfId="3" applyFont="1" applyBorder="1" applyAlignment="1">
      <alignment horizontal="center" vertical="center"/>
    </xf>
    <xf numFmtId="0" fontId="8" fillId="0" borderId="0" xfId="3" applyFont="1" applyAlignment="1">
      <alignment horizontal="left" vertical="center" shrinkToFit="1" readingOrder="1"/>
    </xf>
    <xf numFmtId="0" fontId="8" fillId="0" borderId="6" xfId="3" applyFont="1" applyBorder="1" applyAlignment="1">
      <alignment horizontal="left" vertical="center" shrinkToFit="1" readingOrder="1"/>
    </xf>
    <xf numFmtId="0" fontId="8" fillId="0" borderId="0" xfId="3" applyFont="1" applyBorder="1" applyAlignment="1">
      <alignment horizontal="left" vertical="center" shrinkToFit="1" readingOrder="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 xfId="3" applyFont="1" applyBorder="1" applyAlignment="1">
      <alignment horizontal="center" vertical="center" wrapText="1"/>
    </xf>
    <xf numFmtId="0" fontId="8" fillId="0" borderId="5" xfId="3" applyFont="1" applyBorder="1" applyAlignment="1">
      <alignment horizontal="center" vertical="center" wrapText="1"/>
    </xf>
    <xf numFmtId="0" fontId="8" fillId="0" borderId="0" xfId="3" applyFont="1" applyBorder="1" applyAlignment="1">
      <alignment horizontal="center" vertical="center" wrapText="1"/>
    </xf>
    <xf numFmtId="0" fontId="8" fillId="0" borderId="6" xfId="3" applyFont="1" applyBorder="1" applyAlignment="1">
      <alignment horizontal="center" vertical="center" wrapTex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22" fillId="0" borderId="3" xfId="3" applyFont="1" applyBorder="1" applyAlignment="1">
      <alignment horizontal="left" vertical="center" wrapText="1" shrinkToFit="1"/>
    </xf>
    <xf numFmtId="0" fontId="22" fillId="0" borderId="4" xfId="3" applyFont="1" applyBorder="1" applyAlignment="1">
      <alignment horizontal="left" vertical="center" wrapText="1" shrinkToFit="1"/>
    </xf>
    <xf numFmtId="0" fontId="22" fillId="0" borderId="35" xfId="3" applyFont="1" applyBorder="1" applyAlignment="1">
      <alignment horizontal="left" vertical="center" wrapText="1" shrinkToFit="1"/>
    </xf>
    <xf numFmtId="0" fontId="22" fillId="0" borderId="36" xfId="3" applyFont="1" applyBorder="1" applyAlignment="1">
      <alignment horizontal="left" vertical="center" wrapText="1" shrinkToFit="1"/>
    </xf>
    <xf numFmtId="0" fontId="22" fillId="0" borderId="0" xfId="3" applyFont="1" applyAlignment="1">
      <alignment horizontal="left" vertical="top" wrapText="1" shrinkToFit="1"/>
    </xf>
    <xf numFmtId="0" fontId="20" fillId="0" borderId="33" xfId="3" applyFont="1" applyBorder="1" applyAlignment="1">
      <alignment horizontal="left" vertical="center" wrapText="1" shrinkToFit="1" readingOrder="1"/>
    </xf>
    <xf numFmtId="0" fontId="20" fillId="0" borderId="41" xfId="3" applyFont="1" applyBorder="1" applyAlignment="1">
      <alignment horizontal="left" vertical="center" wrapText="1" shrinkToFit="1" readingOrder="1"/>
    </xf>
    <xf numFmtId="0" fontId="20" fillId="0" borderId="8" xfId="3" applyFont="1" applyBorder="1" applyAlignment="1">
      <alignment horizontal="left" vertical="center" wrapText="1" shrinkToFit="1" readingOrder="1"/>
    </xf>
    <xf numFmtId="0" fontId="20" fillId="0" borderId="9" xfId="3" applyFont="1" applyBorder="1" applyAlignment="1">
      <alignment horizontal="left" vertical="center" wrapText="1" shrinkToFit="1" readingOrder="1"/>
    </xf>
    <xf numFmtId="0" fontId="10" fillId="0" borderId="37" xfId="3" applyFont="1" applyBorder="1" applyAlignment="1">
      <alignment horizontal="center" vertical="center" shrinkToFit="1"/>
    </xf>
    <xf numFmtId="0" fontId="10" fillId="0" borderId="38" xfId="3" applyFont="1" applyBorder="1" applyAlignment="1">
      <alignment horizontal="center" vertical="center" shrinkToFit="1"/>
    </xf>
    <xf numFmtId="0" fontId="10" fillId="0" borderId="39" xfId="3" applyFont="1" applyBorder="1" applyAlignment="1">
      <alignment horizontal="center" vertical="center" shrinkToFit="1"/>
    </xf>
    <xf numFmtId="0" fontId="8" fillId="0" borderId="3" xfId="3" applyFont="1" applyBorder="1" applyAlignment="1">
      <alignment horizontal="center" vertical="center" shrinkToFit="1"/>
    </xf>
    <xf numFmtId="0" fontId="8" fillId="0" borderId="0" xfId="3" applyFont="1" applyBorder="1" applyAlignment="1">
      <alignment horizontal="center" vertical="center" shrinkToFit="1"/>
    </xf>
    <xf numFmtId="0" fontId="8" fillId="0" borderId="7" xfId="3" applyFont="1" applyBorder="1" applyAlignment="1">
      <alignment vertical="center" shrinkToFit="1"/>
    </xf>
    <xf numFmtId="0" fontId="23" fillId="0" borderId="0" xfId="3" applyFont="1" applyAlignment="1">
      <alignment horizontal="left" vertical="top"/>
    </xf>
    <xf numFmtId="57" fontId="12" fillId="0" borderId="0" xfId="3" applyNumberFormat="1" applyFont="1" applyAlignment="1">
      <alignment horizontal="left" vertical="center"/>
    </xf>
    <xf numFmtId="0" fontId="8" fillId="0" borderId="10" xfId="3" applyFont="1" applyBorder="1" applyAlignment="1">
      <alignment horizontal="center" vertical="center" shrinkToFit="1"/>
    </xf>
    <xf numFmtId="0" fontId="8" fillId="0" borderId="5" xfId="3" applyFont="1" applyBorder="1" applyAlignment="1">
      <alignment horizontal="left" vertical="center" shrinkToFit="1"/>
    </xf>
    <xf numFmtId="0" fontId="8" fillId="0" borderId="0" xfId="3" applyFont="1" applyBorder="1" applyAlignment="1">
      <alignment horizontal="left" vertical="center" shrinkToFit="1"/>
    </xf>
    <xf numFmtId="0" fontId="8" fillId="0" borderId="0" xfId="3" applyFont="1" applyAlignment="1">
      <alignment horizontal="right" vertical="center" shrinkToFit="1"/>
    </xf>
    <xf numFmtId="57" fontId="8" fillId="0" borderId="0" xfId="3" applyNumberFormat="1" applyFont="1" applyAlignment="1">
      <alignment horizontal="center" vertical="center" shrinkToFit="1"/>
    </xf>
    <xf numFmtId="57" fontId="12" fillId="0" borderId="28" xfId="0" applyNumberFormat="1" applyFont="1" applyFill="1" applyBorder="1" applyAlignment="1" applyProtection="1">
      <alignment horizontal="center" vertical="center"/>
    </xf>
    <xf numFmtId="57" fontId="12" fillId="0" borderId="29" xfId="0" applyNumberFormat="1" applyFont="1" applyFill="1" applyBorder="1" applyAlignment="1" applyProtection="1">
      <alignment horizontal="center" vertical="center"/>
    </xf>
    <xf numFmtId="0" fontId="12" fillId="0" borderId="2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28" xfId="0" applyFont="1" applyFill="1" applyBorder="1" applyAlignment="1" applyProtection="1">
      <alignment horizontal="center" vertical="center"/>
    </xf>
    <xf numFmtId="0" fontId="12" fillId="8" borderId="28" xfId="0" applyFont="1" applyFill="1" applyBorder="1" applyAlignment="1" applyProtection="1">
      <alignment horizontal="center" vertical="center"/>
      <protection locked="0"/>
    </xf>
    <xf numFmtId="0" fontId="12" fillId="12" borderId="8" xfId="0" applyFont="1" applyFill="1" applyBorder="1" applyAlignment="1" applyProtection="1">
      <alignment horizontal="center" vertical="top"/>
      <protection locked="0"/>
    </xf>
    <xf numFmtId="0" fontId="12" fillId="8" borderId="0" xfId="0" applyNumberFormat="1" applyFont="1" applyFill="1" applyAlignment="1" applyProtection="1">
      <alignment horizontal="right" vertical="center"/>
      <protection locked="0"/>
    </xf>
    <xf numFmtId="0" fontId="12" fillId="8" borderId="8" xfId="0" applyFont="1" applyFill="1" applyBorder="1" applyAlignment="1" applyProtection="1">
      <alignment horizontal="center" vertical="center"/>
      <protection locked="0"/>
    </xf>
    <xf numFmtId="0" fontId="12" fillId="0" borderId="0" xfId="0" applyFont="1" applyProtection="1"/>
    <xf numFmtId="0" fontId="12" fillId="0" borderId="0" xfId="0" applyFont="1" applyAlignme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left" vertical="center"/>
    </xf>
    <xf numFmtId="0" fontId="12" fillId="0" borderId="8" xfId="0" applyFont="1" applyBorder="1" applyAlignment="1" applyProtection="1">
      <alignment vertical="center"/>
    </xf>
    <xf numFmtId="0" fontId="12" fillId="0" borderId="27" xfId="0" applyFont="1" applyFill="1" applyBorder="1" applyAlignment="1" applyProtection="1">
      <alignment horizontal="center" vertical="center"/>
    </xf>
    <xf numFmtId="0" fontId="12" fillId="0" borderId="28"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2" fillId="0" borderId="0" xfId="0" applyFont="1" applyAlignment="1" applyProtection="1">
      <alignment horizontal="right"/>
    </xf>
  </cellXfs>
  <cellStyles count="4">
    <cellStyle name="ハイパーリンク" xfId="2" builtinId="8"/>
    <cellStyle name="桁区切り" xfId="1" builtinId="6"/>
    <cellStyle name="標準" xfId="0" builtinId="0"/>
    <cellStyle name="標準 2" xfId="3"/>
  </cellStyles>
  <dxfs count="141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CCFF"/>
      <color rgb="FFFFFF99"/>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116416</xdr:colOff>
      <xdr:row>0</xdr:row>
      <xdr:rowOff>52918</xdr:rowOff>
    </xdr:from>
    <xdr:to>
      <xdr:col>3</xdr:col>
      <xdr:colOff>444500</xdr:colOff>
      <xdr:row>0</xdr:row>
      <xdr:rowOff>1418168</xdr:rowOff>
    </xdr:to>
    <xdr:sp macro="" textlink="">
      <xdr:nvSpPr>
        <xdr:cNvPr id="2" name="テキスト ボックス 1"/>
        <xdr:cNvSpPr txBox="1"/>
      </xdr:nvSpPr>
      <xdr:spPr>
        <a:xfrm>
          <a:off x="116416" y="52918"/>
          <a:ext cx="2592917" cy="1365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創英角ｺﾞｼｯｸUB" panose="020B0909000000000000" pitchFamily="49" charset="-128"/>
              <a:ea typeface="HG創英角ｺﾞｼｯｸUB" panose="020B0909000000000000" pitchFamily="49" charset="-128"/>
            </a:rPr>
            <a:t>手順１</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・調査した内容を下のリストに入力してください。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・最後に黄色のセルがないか、確認してください。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63172</xdr:colOff>
      <xdr:row>1</xdr:row>
      <xdr:rowOff>19384</xdr:rowOff>
    </xdr:from>
    <xdr:to>
      <xdr:col>36</xdr:col>
      <xdr:colOff>76201</xdr:colOff>
      <xdr:row>3</xdr:row>
      <xdr:rowOff>75334</xdr:rowOff>
    </xdr:to>
    <xdr:sp macro="" textlink="">
      <xdr:nvSpPr>
        <xdr:cNvPr id="2" name="額縁 1"/>
        <xdr:cNvSpPr/>
      </xdr:nvSpPr>
      <xdr:spPr bwMode="auto">
        <a:xfrm>
          <a:off x="1206172" y="190834"/>
          <a:ext cx="4061154" cy="427425"/>
        </a:xfrm>
        <a:prstGeom prst="bevel">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000" b="1">
              <a:latin typeface="Meiryo UI" panose="020B0604030504040204" pitchFamily="50" charset="-128"/>
              <a:ea typeface="Meiryo UI" panose="020B0604030504040204" pitchFamily="50" charset="-128"/>
            </a:rPr>
            <a:t>安心カード</a:t>
          </a:r>
          <a:r>
            <a:rPr kumimoji="1" lang="ja-JP" altLang="en-US" sz="1500" b="1">
              <a:latin typeface="Meiryo UI" panose="020B0604030504040204" pitchFamily="50" charset="-128"/>
              <a:ea typeface="Meiryo UI" panose="020B0604030504040204" pitchFamily="50" charset="-128"/>
            </a:rPr>
            <a:t>（急変時・災害時対応版）</a:t>
          </a:r>
          <a:endParaRPr kumimoji="1" lang="ja-JP" altLang="en-US" sz="2000" b="1">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15</xdr:col>
          <xdr:colOff>123825</xdr:colOff>
          <xdr:row>25</xdr:row>
          <xdr:rowOff>95250</xdr:rowOff>
        </xdr:from>
        <xdr:to>
          <xdr:col>22</xdr:col>
          <xdr:colOff>57150</xdr:colOff>
          <xdr:row>27</xdr:row>
          <xdr:rowOff>104775</xdr:rowOff>
        </xdr:to>
        <xdr:sp macro="" textlink="">
          <xdr:nvSpPr>
            <xdr:cNvPr id="4221" name="Group Box 125" hidden="1">
              <a:extLst>
                <a:ext uri="{63B3BB69-23CF-44E3-9099-C40C66FF867C}">
                  <a14:compatExt spid="_x0000_s4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xdr:twoCellAnchor>
    <xdr:from>
      <xdr:col>50</xdr:col>
      <xdr:colOff>0</xdr:colOff>
      <xdr:row>10</xdr:row>
      <xdr:rowOff>0</xdr:rowOff>
    </xdr:from>
    <xdr:to>
      <xdr:col>50</xdr:col>
      <xdr:colOff>4730750</xdr:colOff>
      <xdr:row>30</xdr:row>
      <xdr:rowOff>74083</xdr:rowOff>
    </xdr:to>
    <xdr:sp macro="" textlink="">
      <xdr:nvSpPr>
        <xdr:cNvPr id="4" name="テキスト ボックス 3"/>
        <xdr:cNvSpPr txBox="1"/>
      </xdr:nvSpPr>
      <xdr:spPr>
        <a:xfrm>
          <a:off x="7778750" y="1957917"/>
          <a:ext cx="4730750" cy="370416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創英角ｺﾞｼｯｸUB" panose="020B0909000000000000" pitchFamily="49" charset="-128"/>
              <a:ea typeface="HG創英角ｺﾞｼｯｸUB" panose="020B0909000000000000" pitchFamily="49" charset="-128"/>
            </a:rPr>
            <a:t>手順２</a:t>
          </a:r>
          <a:endParaRPr kumimoji="1" lang="en-US" altLang="ja-JP" sz="1400">
            <a:latin typeface="HG創英角ｺﾞｼｯｸUB" panose="020B0909000000000000" pitchFamily="49" charset="-128"/>
            <a:ea typeface="HG創英角ｺﾞｼｯｸUB" panose="020B0909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HG創英角ｺﾞｼｯｸUB" panose="020B0909000000000000" pitchFamily="49" charset="-128"/>
              <a:ea typeface="HG創英角ｺﾞｼｯｸUB" panose="020B0909000000000000" pitchFamily="49" charset="-128"/>
            </a:rPr>
            <a:t>・「調査票入力」シートの１列目「番号」欄の番号を、　上の</a:t>
          </a:r>
          <a:r>
            <a:rPr kumimoji="1" lang="ja-JP" altLang="en-US" sz="1400">
              <a:solidFill>
                <a:schemeClr val="dk1"/>
              </a:solidFill>
              <a:latin typeface="HG創英角ｺﾞｼｯｸUB" panose="020B0909000000000000" pitchFamily="49" charset="-128"/>
              <a:ea typeface="HG創英角ｺﾞｼｯｸUB" panose="020B0909000000000000" pitchFamily="49" charset="-128"/>
              <a:cs typeface="+mn-cs"/>
            </a:rPr>
            <a:t>　　　　</a:t>
          </a:r>
          <a:r>
            <a:rPr kumimoji="1" lang="ja-JP" altLang="ja-JP" sz="1400">
              <a:solidFill>
                <a:schemeClr val="dk1"/>
              </a:solidFill>
              <a:latin typeface="HG創英角ｺﾞｼｯｸUB" panose="020B0909000000000000" pitchFamily="49" charset="-128"/>
              <a:ea typeface="HG創英角ｺﾞｼｯｸUB" panose="020B0909000000000000" pitchFamily="49" charset="-128"/>
              <a:cs typeface="+mn-cs"/>
            </a:rPr>
            <a:t>に入力してください。</a:t>
          </a:r>
        </a:p>
        <a:p>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・表示された内容が、調査した内容と違いないか確認をしてください。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・印刷プレビューを表示させ、２ページにおさまっているか確認してください。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solidFill>
                <a:sysClr val="windowText" lastClr="000000"/>
              </a:solidFill>
              <a:latin typeface="HG創英角ｺﾞｼｯｸUB" panose="020B0909000000000000" pitchFamily="49" charset="-128"/>
              <a:ea typeface="HG創英角ｺﾞｼｯｸUB" panose="020B0909000000000000" pitchFamily="49" charset="-128"/>
            </a:rPr>
            <a:t>（このシートは編集できないよう、ロックをかけています。）</a:t>
          </a:r>
          <a:endParaRPr kumimoji="1" lang="en-US" altLang="ja-JP" sz="1400">
            <a:solidFill>
              <a:sysClr val="windowText" lastClr="000000"/>
            </a:solidFill>
            <a:latin typeface="HG創英角ｺﾞｼｯｸUB" panose="020B0909000000000000" pitchFamily="49" charset="-128"/>
            <a:ea typeface="HG創英角ｺﾞｼｯｸUB" panose="020B0909000000000000" pitchFamily="49" charset="-128"/>
          </a:endParaRPr>
        </a:p>
        <a:p>
          <a:endParaRPr kumimoji="1" lang="en-US" altLang="ja-JP" sz="1400">
            <a:solidFill>
              <a:sysClr val="windowText" lastClr="000000"/>
            </a:solidFill>
            <a:latin typeface="HG創英角ｺﾞｼｯｸUB" panose="020B0909000000000000" pitchFamily="49" charset="-128"/>
            <a:ea typeface="HG創英角ｺﾞｼｯｸUB" panose="020B0909000000000000" pitchFamily="49" charset="-128"/>
          </a:endParaRPr>
        </a:p>
        <a:p>
          <a:r>
            <a:rPr kumimoji="1" lang="en-US" altLang="ja-JP" sz="1400">
              <a:solidFill>
                <a:srgbClr val="FF0000"/>
              </a:solidFill>
              <a:latin typeface="HG創英角ｺﾞｼｯｸUB" panose="020B0909000000000000" pitchFamily="49" charset="-128"/>
              <a:ea typeface="HG創英角ｺﾞｼｯｸUB" panose="020B0909000000000000" pitchFamily="49" charset="-128"/>
            </a:rPr>
            <a:t>※</a:t>
          </a:r>
          <a:r>
            <a:rPr kumimoji="1" lang="ja-JP" altLang="en-US" sz="1400">
              <a:solidFill>
                <a:srgbClr val="FF0000"/>
              </a:solidFill>
              <a:latin typeface="HG創英角ｺﾞｼｯｸUB" panose="020B0909000000000000" pitchFamily="49" charset="-128"/>
              <a:ea typeface="HG創英角ｺﾞｼｯｸUB" panose="020B0909000000000000" pitchFamily="49" charset="-128"/>
            </a:rPr>
            <a:t>印刷するときは、</a:t>
          </a:r>
          <a:r>
            <a:rPr kumimoji="1" lang="ja-JP" altLang="en-US" sz="1400" u="sng">
              <a:solidFill>
                <a:srgbClr val="FF0000"/>
              </a:solidFill>
              <a:latin typeface="HG創英角ｺﾞｼｯｸUB" panose="020B0909000000000000" pitchFamily="49" charset="-128"/>
              <a:ea typeface="HG創英角ｺﾞｼｯｸUB" panose="020B0909000000000000" pitchFamily="49" charset="-128"/>
            </a:rPr>
            <a:t>両面印刷</a:t>
          </a:r>
          <a:r>
            <a:rPr kumimoji="1" lang="ja-JP" altLang="en-US" sz="1400">
              <a:solidFill>
                <a:srgbClr val="FF0000"/>
              </a:solidFill>
              <a:latin typeface="HG創英角ｺﾞｼｯｸUB" panose="020B0909000000000000" pitchFamily="49" charset="-128"/>
              <a:ea typeface="HG創英角ｺﾞｼｯｸUB" panose="020B0909000000000000" pitchFamily="49" charset="-128"/>
            </a:rPr>
            <a:t>してください。</a:t>
          </a:r>
        </a:p>
      </xdr:txBody>
    </xdr:sp>
    <xdr:clientData/>
  </xdr:twoCellAnchor>
  <xdr:twoCellAnchor>
    <xdr:from>
      <xdr:col>50</xdr:col>
      <xdr:colOff>550333</xdr:colOff>
      <xdr:row>13</xdr:row>
      <xdr:rowOff>42333</xdr:rowOff>
    </xdr:from>
    <xdr:to>
      <xdr:col>50</xdr:col>
      <xdr:colOff>1079500</xdr:colOff>
      <xdr:row>14</xdr:row>
      <xdr:rowOff>158750</xdr:rowOff>
    </xdr:to>
    <xdr:sp macro="" textlink="">
      <xdr:nvSpPr>
        <xdr:cNvPr id="3" name="正方形/長方形 2"/>
        <xdr:cNvSpPr/>
      </xdr:nvSpPr>
      <xdr:spPr>
        <a:xfrm>
          <a:off x="8329083" y="2476500"/>
          <a:ext cx="529167" cy="211667"/>
        </a:xfrm>
        <a:prstGeom prst="rect">
          <a:avLst/>
        </a:prstGeom>
        <a:solidFill>
          <a:srgbClr val="FFFF00"/>
        </a:solidFill>
        <a:ln w="222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63313</xdr:colOff>
      <xdr:row>2</xdr:row>
      <xdr:rowOff>209550</xdr:rowOff>
    </xdr:from>
    <xdr:to>
      <xdr:col>34</xdr:col>
      <xdr:colOff>336177</xdr:colOff>
      <xdr:row>9</xdr:row>
      <xdr:rowOff>179294</xdr:rowOff>
    </xdr:to>
    <xdr:sp macro="" textlink="">
      <xdr:nvSpPr>
        <xdr:cNvPr id="2" name="テキスト ボックス 1"/>
        <xdr:cNvSpPr txBox="1"/>
      </xdr:nvSpPr>
      <xdr:spPr>
        <a:xfrm>
          <a:off x="6968938" y="704850"/>
          <a:ext cx="5625914" cy="17032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創英角ｺﾞｼｯｸUB" panose="020B0909000000000000" pitchFamily="49" charset="-128"/>
              <a:ea typeface="HG創英角ｺﾞｼｯｸUB" panose="020B0909000000000000" pitchFamily="49" charset="-128"/>
            </a:rPr>
            <a:t>手順３</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・黄色のセルに内容を入力してください。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・安心カード専用容器がない場合は、受け取り希望場所（高齢者すこやか支援課又は各総合事務所）を選択してください。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・すべて入力が終わったら、この「作成支援報告書」を</a:t>
          </a:r>
          <a:r>
            <a:rPr kumimoji="1" lang="en-US" altLang="ja-JP" sz="1400">
              <a:latin typeface="HG創英角ｺﾞｼｯｸUB" panose="020B0909000000000000" pitchFamily="49" charset="-128"/>
              <a:ea typeface="HG創英角ｺﾞｼｯｸUB" panose="020B0909000000000000" pitchFamily="49" charset="-128"/>
            </a:rPr>
            <a:t>1</a:t>
          </a:r>
          <a:r>
            <a:rPr kumimoji="1" lang="ja-JP" altLang="en-US" sz="1400">
              <a:latin typeface="HG創英角ｺﾞｼｯｸUB" panose="020B0909000000000000" pitchFamily="49" charset="-128"/>
              <a:ea typeface="HG創英角ｺﾞｼｯｸUB" panose="020B0909000000000000" pitchFamily="49" charset="-128"/>
            </a:rPr>
            <a:t>部印刷してください。</a:t>
          </a:r>
          <a:endParaRPr kumimoji="1" lang="en-US" altLang="ja-JP" sz="140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25</xdr:col>
      <xdr:colOff>79001</xdr:colOff>
      <xdr:row>10</xdr:row>
      <xdr:rowOff>118224</xdr:rowOff>
    </xdr:from>
    <xdr:to>
      <xdr:col>34</xdr:col>
      <xdr:colOff>355226</xdr:colOff>
      <xdr:row>22</xdr:row>
      <xdr:rowOff>89648</xdr:rowOff>
    </xdr:to>
    <xdr:sp macro="" textlink="">
      <xdr:nvSpPr>
        <xdr:cNvPr id="3" name="テキスト ボックス 2"/>
        <xdr:cNvSpPr txBox="1"/>
      </xdr:nvSpPr>
      <xdr:spPr>
        <a:xfrm>
          <a:off x="7082677" y="2583518"/>
          <a:ext cx="5621431" cy="292977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創英角ｺﾞｼｯｸUB" panose="020B0909000000000000" pitchFamily="49" charset="-128"/>
              <a:ea typeface="HG創英角ｺﾞｼｯｸUB" panose="020B0909000000000000" pitchFamily="49" charset="-128"/>
            </a:rPr>
            <a:t>手順４</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・次のものを高齢者すこやか支援課又は各総合事務所地域福祉課の窓口へ提出してください。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　①</a:t>
          </a:r>
          <a:r>
            <a:rPr kumimoji="1" lang="ja-JP" altLang="en-US" sz="1400" baseline="0">
              <a:latin typeface="HG創英角ｺﾞｼｯｸUB" panose="020B0909000000000000" pitchFamily="49" charset="-128"/>
              <a:ea typeface="HG創英角ｺﾞｼｯｸUB" panose="020B0909000000000000" pitchFamily="49" charset="-128"/>
            </a:rPr>
            <a:t> </a:t>
          </a:r>
          <a:r>
            <a:rPr kumimoji="1" lang="ja-JP" altLang="en-US" sz="1400">
              <a:latin typeface="HG創英角ｺﾞｼｯｸUB" panose="020B0909000000000000" pitchFamily="49" charset="-128"/>
              <a:ea typeface="HG創英角ｺﾞｼｯｸUB" panose="020B0909000000000000" pitchFamily="49" charset="-128"/>
            </a:rPr>
            <a:t>安心カード（急変時・災害時対応版）の調査票：紙</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　②</a:t>
          </a:r>
          <a:r>
            <a:rPr kumimoji="1" lang="en-US" altLang="ja-JP" sz="1400">
              <a:latin typeface="HG創英角ｺﾞｼｯｸUB" panose="020B0909000000000000" pitchFamily="49" charset="-128"/>
              <a:ea typeface="HG創英角ｺﾞｼｯｸUB" panose="020B0909000000000000" pitchFamily="49" charset="-128"/>
            </a:rPr>
            <a:t>【○○</a:t>
          </a:r>
          <a:r>
            <a:rPr kumimoji="1" lang="ja-JP" altLang="en-US" sz="1400">
              <a:latin typeface="HG創英角ｺﾞｼｯｸUB" panose="020B0909000000000000" pitchFamily="49" charset="-128"/>
              <a:ea typeface="HG創英角ｺﾞｼｯｸUB" panose="020B0909000000000000" pitchFamily="49" charset="-128"/>
            </a:rPr>
            <a:t>事業所</a:t>
          </a:r>
          <a:r>
            <a:rPr kumimoji="1" lang="en-US" altLang="ja-JP" sz="1400">
              <a:latin typeface="HG創英角ｺﾞｼｯｸUB" panose="020B0909000000000000" pitchFamily="49" charset="-128"/>
              <a:ea typeface="HG創英角ｺﾞｼｯｸUB" panose="020B0909000000000000" pitchFamily="49" charset="-128"/>
            </a:rPr>
            <a:t>】</a:t>
          </a:r>
          <a:r>
            <a:rPr kumimoji="1" lang="ja-JP" altLang="en-US" sz="1400">
              <a:latin typeface="HG創英角ｺﾞｼｯｸUB" panose="020B0909000000000000" pitchFamily="49" charset="-128"/>
              <a:ea typeface="HG創英角ｺﾞｼｯｸUB" panose="020B0909000000000000" pitchFamily="49" charset="-128"/>
            </a:rPr>
            <a:t>調査内容入力ファイル：データ（</a:t>
          </a:r>
          <a:r>
            <a:rPr kumimoji="1" lang="en-US" altLang="ja-JP" sz="1400">
              <a:latin typeface="HG創英角ｺﾞｼｯｸUB" panose="020B0909000000000000" pitchFamily="49" charset="-128"/>
              <a:ea typeface="HG創英角ｺﾞｼｯｸUB" panose="020B0909000000000000" pitchFamily="49" charset="-128"/>
            </a:rPr>
            <a:t>USB</a:t>
          </a:r>
          <a:r>
            <a:rPr kumimoji="1" lang="ja-JP" altLang="en-US" sz="1400">
              <a:latin typeface="HG創英角ｺﾞｼｯｸUB" panose="020B0909000000000000" pitchFamily="49" charset="-128"/>
              <a:ea typeface="HG創英角ｺﾞｼｯｸUB" panose="020B0909000000000000" pitchFamily="49" charset="-128"/>
            </a:rPr>
            <a:t>）</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　③</a:t>
          </a:r>
          <a:r>
            <a:rPr kumimoji="1" lang="ja-JP" altLang="en-US" sz="1400" baseline="0">
              <a:latin typeface="HG創英角ｺﾞｼｯｸUB" panose="020B0909000000000000" pitchFamily="49" charset="-128"/>
              <a:ea typeface="HG創英角ｺﾞｼｯｸUB" panose="020B0909000000000000" pitchFamily="49" charset="-128"/>
            </a:rPr>
            <a:t> </a:t>
          </a:r>
          <a:r>
            <a:rPr kumimoji="1" lang="ja-JP" altLang="en-US" sz="1400">
              <a:latin typeface="HG創英角ｺﾞｼｯｸUB" panose="020B0909000000000000" pitchFamily="49" charset="-128"/>
              <a:ea typeface="HG創英角ｺﾞｼｯｸUB" panose="020B0909000000000000" pitchFamily="49" charset="-128"/>
            </a:rPr>
            <a:t>作成支援報告書：紙</a:t>
          </a:r>
          <a:endParaRPr kumimoji="1" lang="en-US" altLang="ja-JP" sz="1400">
            <a:latin typeface="HG創英角ｺﾞｼｯｸUB" panose="020B0909000000000000" pitchFamily="49" charset="-128"/>
            <a:ea typeface="HG創英角ｺﾞｼｯｸUB" panose="020B0909000000000000" pitchFamily="49" charset="-128"/>
          </a:endParaRPr>
        </a:p>
        <a:p>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・②のデータをコピーし、③に受付印を押印して</a:t>
          </a:r>
          <a:r>
            <a:rPr kumimoji="1" lang="en-US" altLang="ja-JP" sz="1400">
              <a:latin typeface="HG創英角ｺﾞｼｯｸUB" panose="020B0909000000000000" pitchFamily="49" charset="-128"/>
              <a:ea typeface="HG創英角ｺﾞｼｯｸUB" panose="020B0909000000000000" pitchFamily="49" charset="-128"/>
            </a:rPr>
            <a:t>USB</a:t>
          </a:r>
          <a:r>
            <a:rPr kumimoji="1" lang="ja-JP" altLang="en-US" sz="1400">
              <a:latin typeface="HG創英角ｺﾞｼｯｸUB" panose="020B0909000000000000" pitchFamily="49" charset="-128"/>
              <a:ea typeface="HG創英角ｺﾞｼｯｸUB" panose="020B0909000000000000" pitchFamily="49" charset="-128"/>
            </a:rPr>
            <a:t>と作成支援報告書を返却します。①は返却しません。</a:t>
          </a:r>
          <a:endParaRPr kumimoji="1" lang="en-US" altLang="ja-JP" sz="1400">
            <a:latin typeface="HG創英角ｺﾞｼｯｸUB" panose="020B0909000000000000" pitchFamily="49" charset="-128"/>
            <a:ea typeface="HG創英角ｺﾞｼｯｸUB" panose="020B0909000000000000" pitchFamily="49" charset="-128"/>
          </a:endParaRPr>
        </a:p>
        <a:p>
          <a:endParaRPr kumimoji="1" lang="en-US" altLang="ja-JP" sz="1400">
            <a:latin typeface="HG創英角ｺﾞｼｯｸUB" panose="020B0909000000000000" pitchFamily="49" charset="-128"/>
            <a:ea typeface="HG創英角ｺﾞｼｯｸUB" panose="020B0909000000000000" pitchFamily="49" charset="-128"/>
          </a:endParaRPr>
        </a:p>
        <a:p>
          <a:pPr algn="ctr"/>
          <a:r>
            <a:rPr kumimoji="1" lang="ja-JP" altLang="en-US" sz="1600" i="1" u="sng">
              <a:solidFill>
                <a:srgbClr val="FF0000"/>
              </a:solidFill>
              <a:latin typeface="HG創英角ｺﾞｼｯｸUB" panose="020B0909000000000000" pitchFamily="49" charset="-128"/>
              <a:ea typeface="HG創英角ｺﾞｼｯｸUB" panose="020B0909000000000000" pitchFamily="49" charset="-128"/>
            </a:rPr>
            <a:t>提出期限：令和５年２月</a:t>
          </a:r>
          <a:r>
            <a:rPr kumimoji="1" lang="en-US" altLang="ja-JP" sz="1600" i="1" u="sng">
              <a:solidFill>
                <a:srgbClr val="FF0000"/>
              </a:solidFill>
              <a:latin typeface="HG創英角ｺﾞｼｯｸUB" panose="020B0909000000000000" pitchFamily="49" charset="-128"/>
              <a:ea typeface="HG創英角ｺﾞｼｯｸUB" panose="020B0909000000000000" pitchFamily="49" charset="-128"/>
            </a:rPr>
            <a:t>10</a:t>
          </a:r>
          <a:r>
            <a:rPr kumimoji="1" lang="ja-JP" altLang="en-US" sz="1600" i="1" u="sng">
              <a:solidFill>
                <a:srgbClr val="FF0000"/>
              </a:solidFill>
              <a:latin typeface="HG創英角ｺﾞｼｯｸUB" panose="020B0909000000000000" pitchFamily="49" charset="-128"/>
              <a:ea typeface="HG創英角ｺﾞｼｯｸUB" panose="020B0909000000000000" pitchFamily="49" charset="-128"/>
            </a:rPr>
            <a:t>日（金）厳守</a:t>
          </a:r>
          <a:endParaRPr kumimoji="1" lang="en-US" altLang="ja-JP" sz="1600" i="1" u="sng">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25</xdr:col>
      <xdr:colOff>78443</xdr:colOff>
      <xdr:row>23</xdr:row>
      <xdr:rowOff>44824</xdr:rowOff>
    </xdr:from>
    <xdr:to>
      <xdr:col>34</xdr:col>
      <xdr:colOff>354668</xdr:colOff>
      <xdr:row>32</xdr:row>
      <xdr:rowOff>89647</xdr:rowOff>
    </xdr:to>
    <xdr:sp macro="" textlink="">
      <xdr:nvSpPr>
        <xdr:cNvPr id="4" name="テキスト ボックス 3"/>
        <xdr:cNvSpPr txBox="1"/>
      </xdr:nvSpPr>
      <xdr:spPr>
        <a:xfrm>
          <a:off x="7082119" y="5715000"/>
          <a:ext cx="5621431" cy="226358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創英角ｺﾞｼｯｸUB" panose="020B0909000000000000" pitchFamily="49" charset="-128"/>
              <a:ea typeface="HG創英角ｺﾞｼｯｸUB" panose="020B0909000000000000" pitchFamily="49" charset="-128"/>
            </a:rPr>
            <a:t>手順５</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・長崎市介護支援専門員連絡協議会が入力内容をチェックし、不備等あれば連絡しますので、適宜入力内容を修正してください。</a:t>
          </a:r>
          <a:endParaRPr kumimoji="1" lang="en-US" altLang="ja-JP" sz="1400">
            <a:latin typeface="HG創英角ｺﾞｼｯｸUB" panose="020B0909000000000000" pitchFamily="49" charset="-128"/>
            <a:ea typeface="HG創英角ｺﾞｼｯｸUB" panose="020B0909000000000000" pitchFamily="49" charset="-128"/>
          </a:endParaRPr>
        </a:p>
        <a:p>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・不備等なければ、安心カードの保管依頼の連絡をします。</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「安心カード（急変時・災害時対応版）」を</a:t>
          </a:r>
          <a:r>
            <a:rPr kumimoji="1" lang="ja-JP" altLang="en-US" sz="1400">
              <a:solidFill>
                <a:srgbClr val="FF0000"/>
              </a:solidFill>
              <a:latin typeface="HG創英角ｺﾞｼｯｸUB" panose="020B0909000000000000" pitchFamily="49" charset="-128"/>
              <a:ea typeface="HG創英角ｺﾞｼｯｸUB" panose="020B0909000000000000" pitchFamily="49" charset="-128"/>
            </a:rPr>
            <a:t>両面印刷</a:t>
          </a:r>
          <a:r>
            <a:rPr kumimoji="1" lang="ja-JP" altLang="en-US" sz="1400">
              <a:latin typeface="HG創英角ｺﾞｼｯｸUB" panose="020B0909000000000000" pitchFamily="49" charset="-128"/>
              <a:ea typeface="HG創英角ｺﾞｼｯｸUB" panose="020B0909000000000000" pitchFamily="49" charset="-128"/>
            </a:rPr>
            <a:t>し、安心カード専用容器に入れて、対象者の冷蔵庫に保管してください。</a:t>
          </a:r>
          <a:endParaRPr kumimoji="1" lang="en-US" altLang="ja-JP" sz="140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25</xdr:col>
      <xdr:colOff>100852</xdr:colOff>
      <xdr:row>33</xdr:row>
      <xdr:rowOff>56029</xdr:rowOff>
    </xdr:from>
    <xdr:to>
      <xdr:col>34</xdr:col>
      <xdr:colOff>377077</xdr:colOff>
      <xdr:row>43</xdr:row>
      <xdr:rowOff>78440</xdr:rowOff>
    </xdr:to>
    <xdr:sp macro="" textlink="">
      <xdr:nvSpPr>
        <xdr:cNvPr id="5" name="テキスト ボックス 4"/>
        <xdr:cNvSpPr txBox="1"/>
      </xdr:nvSpPr>
      <xdr:spPr>
        <a:xfrm>
          <a:off x="7104528" y="8191500"/>
          <a:ext cx="5621431" cy="248770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創英角ｺﾞｼｯｸUB" panose="020B0909000000000000" pitchFamily="49" charset="-128"/>
              <a:ea typeface="HG創英角ｺﾞｼｯｸUB" panose="020B0909000000000000" pitchFamily="49" charset="-128"/>
            </a:rPr>
            <a:t>手順６</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次のものを高齢者すこやか支援課又は各総合事務所地域福祉課の窓口へ提出してください。</a:t>
          </a:r>
        </a:p>
        <a:p>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①作成支援報告書：「手順４」で返却したものに、「冷蔵庫保管対応完了日」を記入する</a:t>
          </a:r>
          <a:endParaRPr kumimoji="1" lang="en-US" altLang="ja-JP" sz="1400">
            <a:latin typeface="HG創英角ｺﾞｼｯｸUB" panose="020B0909000000000000" pitchFamily="49" charset="-128"/>
            <a:ea typeface="HG創英角ｺﾞｼｯｸUB" panose="020B0909000000000000" pitchFamily="49" charset="-128"/>
          </a:endParaRPr>
        </a:p>
        <a:p>
          <a:r>
            <a:rPr kumimoji="1" lang="ja-JP" altLang="en-US" sz="1400">
              <a:latin typeface="HG創英角ｺﾞｼｯｸUB" panose="020B0909000000000000" pitchFamily="49" charset="-128"/>
              <a:ea typeface="HG創英角ｺﾞｼｯｸUB" panose="020B0909000000000000" pitchFamily="49" charset="-128"/>
            </a:rPr>
            <a:t>②</a:t>
          </a:r>
          <a:r>
            <a:rPr kumimoji="1" lang="en-US" altLang="ja-JP" sz="1400">
              <a:latin typeface="HG創英角ｺﾞｼｯｸUB" panose="020B0909000000000000" pitchFamily="49" charset="-128"/>
              <a:ea typeface="HG創英角ｺﾞｼｯｸUB" panose="020B0909000000000000" pitchFamily="49" charset="-128"/>
            </a:rPr>
            <a:t>【○○</a:t>
          </a:r>
          <a:r>
            <a:rPr kumimoji="1" lang="ja-JP" altLang="en-US" sz="1400">
              <a:latin typeface="HG創英角ｺﾞｼｯｸUB" panose="020B0909000000000000" pitchFamily="49" charset="-128"/>
              <a:ea typeface="HG創英角ｺﾞｼｯｸUB" panose="020B0909000000000000" pitchFamily="49" charset="-128"/>
            </a:rPr>
            <a:t>事業所</a:t>
          </a:r>
          <a:r>
            <a:rPr kumimoji="1" lang="en-US" altLang="ja-JP" sz="1400">
              <a:latin typeface="HG創英角ｺﾞｼｯｸUB" panose="020B0909000000000000" pitchFamily="49" charset="-128"/>
              <a:ea typeface="HG創英角ｺﾞｼｯｸUB" panose="020B0909000000000000" pitchFamily="49" charset="-128"/>
            </a:rPr>
            <a:t>】</a:t>
          </a:r>
          <a:r>
            <a:rPr kumimoji="1" lang="ja-JP" altLang="en-US" sz="1400">
              <a:latin typeface="HG創英角ｺﾞｼｯｸUB" panose="020B0909000000000000" pitchFamily="49" charset="-128"/>
              <a:ea typeface="HG創英角ｺﾞｼｯｸUB" panose="020B0909000000000000" pitchFamily="49" charset="-128"/>
            </a:rPr>
            <a:t>調査内容入力ファイル：データ（</a:t>
          </a:r>
          <a:r>
            <a:rPr kumimoji="1" lang="en-US" altLang="ja-JP" sz="1400">
              <a:latin typeface="HG創英角ｺﾞｼｯｸUB" panose="020B0909000000000000" pitchFamily="49" charset="-128"/>
              <a:ea typeface="HG創英角ｺﾞｼｯｸUB" panose="020B0909000000000000" pitchFamily="49" charset="-128"/>
            </a:rPr>
            <a:t>USB</a:t>
          </a:r>
          <a:r>
            <a:rPr kumimoji="1" lang="ja-JP" altLang="en-US" sz="1400">
              <a:latin typeface="HG創英角ｺﾞｼｯｸUB" panose="020B0909000000000000" pitchFamily="49" charset="-128"/>
              <a:ea typeface="HG創英角ｺﾞｼｯｸUB" panose="020B0909000000000000" pitchFamily="49" charset="-128"/>
            </a:rPr>
            <a:t>）</a:t>
          </a:r>
          <a:endParaRPr kumimoji="1" lang="en-US" altLang="ja-JP" sz="1400">
            <a:latin typeface="HG創英角ｺﾞｼｯｸUB" panose="020B0909000000000000" pitchFamily="49" charset="-128"/>
            <a:ea typeface="HG創英角ｺﾞｼｯｸUB" panose="020B0909000000000000" pitchFamily="49" charset="-128"/>
          </a:endParaRPr>
        </a:p>
        <a:p>
          <a:endParaRPr kumimoji="1" lang="en-US" altLang="ja-JP" sz="1400" b="0" i="1" u="sng">
            <a:solidFill>
              <a:srgbClr val="FF0000"/>
            </a:solidFill>
            <a:latin typeface="HG創英角ｺﾞｼｯｸUB" panose="020B0909000000000000" pitchFamily="49" charset="-128"/>
            <a:ea typeface="HG創英角ｺﾞｼｯｸUB" panose="020B0909000000000000" pitchFamily="49" charset="-128"/>
          </a:endParaRPr>
        </a:p>
        <a:p>
          <a:pPr algn="ctr"/>
          <a:r>
            <a:rPr kumimoji="1" lang="ja-JP" altLang="en-US" sz="1600" b="0" i="1" u="sng">
              <a:solidFill>
                <a:srgbClr val="FF0000"/>
              </a:solidFill>
              <a:latin typeface="HG創英角ｺﾞｼｯｸUB" panose="020B0909000000000000" pitchFamily="49" charset="-128"/>
              <a:ea typeface="HG創英角ｺﾞｼｯｸUB" panose="020B0909000000000000" pitchFamily="49" charset="-128"/>
            </a:rPr>
            <a:t>提出期限：令和５年３月１日（水）厳守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41"/>
  <sheetViews>
    <sheetView zoomScale="90" zoomScaleNormal="90" workbookViewId="0">
      <pane xSplit="4" ySplit="4" topLeftCell="E5" activePane="bottomRight" state="frozen"/>
      <selection pane="topRight" activeCell="E1" sqref="E1"/>
      <selection pane="bottomLeft" activeCell="A3" sqref="A3"/>
      <selection pane="bottomRight" activeCell="A2" sqref="A2"/>
    </sheetView>
  </sheetViews>
  <sheetFormatPr defaultRowHeight="18.75"/>
  <cols>
    <col min="1" max="2" width="9" style="38"/>
    <col min="3" max="3" width="11.625" style="38" bestFit="1" customWidth="1"/>
    <col min="4" max="4" width="9.875" style="38" customWidth="1"/>
    <col min="5" max="5" width="9.625" style="38" bestFit="1" customWidth="1"/>
    <col min="6" max="7" width="9" style="38"/>
    <col min="8" max="9" width="11.625" style="38" bestFit="1" customWidth="1"/>
    <col min="10" max="10" width="13.625" style="38" bestFit="1" customWidth="1"/>
    <col min="11" max="11" width="14.75" style="38" bestFit="1" customWidth="1"/>
    <col min="12" max="16384" width="9" style="38"/>
  </cols>
  <sheetData>
    <row r="1" spans="1:174" ht="120.75" customHeight="1">
      <c r="H1" s="85" t="s">
        <v>388</v>
      </c>
      <c r="I1" s="89"/>
      <c r="J1" s="89"/>
      <c r="K1" s="89"/>
      <c r="L1" s="89"/>
      <c r="M1" s="89"/>
      <c r="N1" s="89"/>
      <c r="O1" s="90"/>
      <c r="P1" s="85" t="s">
        <v>338</v>
      </c>
      <c r="Q1" s="89"/>
      <c r="R1" s="89"/>
      <c r="S1" s="89"/>
      <c r="T1" s="89"/>
      <c r="U1" s="89"/>
      <c r="V1" s="89"/>
      <c r="W1" s="89"/>
      <c r="X1" s="89"/>
      <c r="Y1" s="89"/>
      <c r="Z1" s="89"/>
      <c r="AA1" s="89"/>
      <c r="AB1" s="89"/>
      <c r="AC1" s="90"/>
      <c r="AD1" s="85" t="s">
        <v>339</v>
      </c>
      <c r="AE1" s="86"/>
      <c r="AF1" s="86"/>
      <c r="AG1" s="86"/>
      <c r="AH1" s="87"/>
      <c r="AI1" s="39"/>
      <c r="AJ1" s="40"/>
      <c r="AM1" s="85" t="s">
        <v>340</v>
      </c>
      <c r="AN1" s="87"/>
      <c r="AO1" s="85" t="s">
        <v>341</v>
      </c>
      <c r="AP1" s="86"/>
      <c r="AQ1" s="86"/>
      <c r="AR1" s="86"/>
      <c r="AS1" s="86"/>
      <c r="AT1" s="86"/>
      <c r="AU1" s="86"/>
      <c r="AV1" s="86"/>
      <c r="AW1" s="86"/>
      <c r="AX1" s="86"/>
      <c r="AY1" s="86"/>
      <c r="AZ1" s="86"/>
      <c r="BA1" s="86"/>
      <c r="BB1" s="86"/>
      <c r="BC1" s="87"/>
      <c r="BD1" s="85" t="s">
        <v>351</v>
      </c>
      <c r="BE1" s="86"/>
      <c r="BF1" s="86"/>
      <c r="BG1" s="86"/>
      <c r="BH1" s="86"/>
      <c r="BI1" s="86"/>
      <c r="BJ1" s="86"/>
      <c r="BK1" s="86"/>
      <c r="BL1" s="86"/>
      <c r="BM1" s="87"/>
      <c r="BN1" s="85" t="s">
        <v>352</v>
      </c>
      <c r="BO1" s="86"/>
      <c r="BP1" s="86"/>
      <c r="BQ1" s="86"/>
      <c r="BR1" s="86"/>
      <c r="BS1" s="86"/>
      <c r="BT1" s="86"/>
      <c r="BU1" s="86"/>
      <c r="BV1" s="86"/>
      <c r="BW1" s="87"/>
      <c r="BX1" s="85" t="s">
        <v>353</v>
      </c>
      <c r="BY1" s="86"/>
      <c r="BZ1" s="86"/>
      <c r="CA1" s="86"/>
      <c r="CB1" s="86"/>
      <c r="CC1" s="86"/>
      <c r="CD1" s="86"/>
      <c r="CE1" s="87"/>
      <c r="CM1" s="85" t="s">
        <v>354</v>
      </c>
      <c r="CN1" s="87"/>
      <c r="CO1" s="85" t="s">
        <v>355</v>
      </c>
      <c r="CP1" s="86"/>
      <c r="CQ1" s="86"/>
      <c r="CR1" s="86"/>
      <c r="CS1" s="87"/>
      <c r="CV1" s="85" t="s">
        <v>360</v>
      </c>
      <c r="CW1" s="86"/>
      <c r="CX1" s="86"/>
      <c r="CY1" s="86"/>
      <c r="CZ1" s="86"/>
      <c r="DA1" s="86"/>
      <c r="DB1" s="86"/>
      <c r="DC1" s="86"/>
      <c r="DD1" s="86"/>
      <c r="DE1" s="86"/>
      <c r="DF1" s="86"/>
      <c r="DG1" s="86"/>
      <c r="DH1" s="87"/>
      <c r="DI1" s="85" t="s">
        <v>356</v>
      </c>
      <c r="DJ1" s="86"/>
      <c r="DK1" s="86"/>
      <c r="DL1" s="86"/>
      <c r="DM1" s="86"/>
      <c r="DN1" s="86"/>
      <c r="DO1" s="86"/>
      <c r="DP1" s="86"/>
      <c r="DQ1" s="86"/>
      <c r="DR1" s="86"/>
      <c r="DS1" s="86"/>
      <c r="DT1" s="86"/>
      <c r="DU1" s="86"/>
      <c r="DV1" s="86"/>
      <c r="DW1" s="87"/>
      <c r="EJ1" s="82" t="s">
        <v>357</v>
      </c>
      <c r="EK1" s="83"/>
      <c r="EL1" s="83"/>
      <c r="EM1" s="83"/>
      <c r="EN1" s="83"/>
      <c r="EO1" s="83"/>
      <c r="EP1" s="84"/>
      <c r="EQ1" s="82" t="s">
        <v>358</v>
      </c>
      <c r="ER1" s="83"/>
      <c r="ES1" s="83"/>
      <c r="ET1" s="83"/>
      <c r="EU1" s="83"/>
      <c r="EV1" s="83"/>
      <c r="EW1" s="84"/>
      <c r="FL1" s="91" t="s">
        <v>389</v>
      </c>
      <c r="FM1" s="92"/>
    </row>
    <row r="2" spans="1:174" s="41" customFormat="1" ht="17.25" customHeight="1">
      <c r="H2" s="42"/>
      <c r="I2" s="43"/>
      <c r="J2" s="43"/>
      <c r="K2" s="43"/>
      <c r="L2" s="43"/>
      <c r="M2" s="43"/>
      <c r="N2" s="43" t="s">
        <v>316</v>
      </c>
      <c r="O2" s="44" t="s">
        <v>350</v>
      </c>
      <c r="AC2" s="44" t="s">
        <v>317</v>
      </c>
      <c r="AD2" s="45"/>
      <c r="AE2" s="46"/>
      <c r="AF2" s="46"/>
      <c r="AG2" s="46"/>
      <c r="AH2" s="47" t="s">
        <v>318</v>
      </c>
      <c r="AI2" s="45"/>
      <c r="AJ2" s="46"/>
      <c r="AM2" s="45"/>
      <c r="AN2" s="47" t="s">
        <v>319</v>
      </c>
      <c r="AO2" s="45"/>
      <c r="AP2" s="46"/>
      <c r="AQ2" s="46"/>
      <c r="AR2" s="46"/>
      <c r="AS2" s="46"/>
      <c r="AT2" s="46"/>
      <c r="AU2" s="46"/>
      <c r="AV2" s="46"/>
      <c r="AW2" s="46"/>
      <c r="AX2" s="46"/>
      <c r="AY2" s="46"/>
      <c r="AZ2" s="46"/>
      <c r="BA2" s="46"/>
      <c r="BB2" s="46"/>
      <c r="BC2" s="47" t="s">
        <v>320</v>
      </c>
      <c r="BD2" s="45"/>
      <c r="BE2" s="46"/>
      <c r="BF2" s="46"/>
      <c r="BG2" s="46"/>
      <c r="BH2" s="46"/>
      <c r="BI2" s="46"/>
      <c r="BJ2" s="46"/>
      <c r="BK2" s="46"/>
      <c r="BL2" s="46"/>
      <c r="BM2" s="47" t="s">
        <v>321</v>
      </c>
      <c r="BN2" s="45" t="s">
        <v>321</v>
      </c>
      <c r="BO2" s="46" t="s">
        <v>321</v>
      </c>
      <c r="BP2" s="46" t="s">
        <v>322</v>
      </c>
      <c r="BQ2" s="46"/>
      <c r="BR2" s="46"/>
      <c r="BS2" s="46" t="s">
        <v>323</v>
      </c>
      <c r="BT2" s="46" t="s">
        <v>321</v>
      </c>
      <c r="BU2" s="46" t="s">
        <v>322</v>
      </c>
      <c r="BV2" s="46"/>
      <c r="BW2" s="47"/>
      <c r="BX2" s="45" t="s">
        <v>324</v>
      </c>
      <c r="BY2" s="46"/>
      <c r="BZ2" s="46" t="s">
        <v>325</v>
      </c>
      <c r="CA2" s="46"/>
      <c r="CB2" s="46" t="s">
        <v>325</v>
      </c>
      <c r="CC2" s="46"/>
      <c r="CD2" s="46" t="s">
        <v>325</v>
      </c>
      <c r="CE2" s="47"/>
      <c r="CM2" s="48"/>
      <c r="CN2" s="49"/>
      <c r="CO2" s="45"/>
      <c r="CP2" s="46"/>
      <c r="CQ2" s="46"/>
      <c r="CR2" s="46"/>
      <c r="CS2" s="47" t="s">
        <v>326</v>
      </c>
      <c r="CT2" s="41" t="s">
        <v>327</v>
      </c>
      <c r="CV2" s="45"/>
      <c r="CW2" s="46"/>
      <c r="CX2" s="46"/>
      <c r="CY2" s="46"/>
      <c r="CZ2" s="46"/>
      <c r="DA2" s="46"/>
      <c r="DB2" s="46"/>
      <c r="DC2" s="46"/>
      <c r="DD2" s="46"/>
      <c r="DE2" s="46"/>
      <c r="DF2" s="46"/>
      <c r="DG2" s="46"/>
      <c r="DH2" s="47" t="s">
        <v>328</v>
      </c>
      <c r="DI2" s="45"/>
      <c r="DJ2" s="46" t="s">
        <v>319</v>
      </c>
      <c r="DK2" s="46"/>
      <c r="DL2" s="46" t="s">
        <v>329</v>
      </c>
      <c r="DM2" s="46"/>
      <c r="DN2" s="46" t="s">
        <v>329</v>
      </c>
      <c r="DO2" s="46"/>
      <c r="DP2" s="46" t="s">
        <v>329</v>
      </c>
      <c r="DQ2" s="46"/>
      <c r="DR2" s="46" t="s">
        <v>329</v>
      </c>
      <c r="DS2" s="46"/>
      <c r="DT2" s="46" t="s">
        <v>329</v>
      </c>
      <c r="DU2" s="46"/>
      <c r="DV2" s="46" t="s">
        <v>330</v>
      </c>
      <c r="DW2" s="47" t="s">
        <v>322</v>
      </c>
      <c r="DX2" s="41" t="s">
        <v>331</v>
      </c>
      <c r="DY2" s="41" t="s">
        <v>332</v>
      </c>
      <c r="EA2" s="41" t="s">
        <v>319</v>
      </c>
      <c r="EH2" s="41" t="s">
        <v>327</v>
      </c>
      <c r="EI2" s="41" t="s">
        <v>333</v>
      </c>
      <c r="EJ2" s="45"/>
      <c r="EK2" s="46" t="s">
        <v>318</v>
      </c>
      <c r="EL2" s="46" t="s">
        <v>334</v>
      </c>
      <c r="EM2" s="46"/>
      <c r="EN2" s="46" t="s">
        <v>335</v>
      </c>
      <c r="EO2" s="46" t="s">
        <v>336</v>
      </c>
      <c r="EP2" s="47"/>
      <c r="EQ2" s="45"/>
      <c r="ER2" s="46" t="s">
        <v>318</v>
      </c>
      <c r="ES2" s="46" t="s">
        <v>336</v>
      </c>
      <c r="ET2" s="46"/>
      <c r="EU2" s="46" t="s">
        <v>337</v>
      </c>
      <c r="EV2" s="46" t="s">
        <v>334</v>
      </c>
      <c r="EW2" s="47"/>
      <c r="FC2" s="41" t="s">
        <v>319</v>
      </c>
      <c r="FE2" s="41" t="s">
        <v>319</v>
      </c>
      <c r="FF2" s="41" t="s">
        <v>332</v>
      </c>
      <c r="FL2" s="45"/>
      <c r="FM2" s="47"/>
    </row>
    <row r="3" spans="1:174" hidden="1"/>
    <row r="4" spans="1:174" ht="93.75">
      <c r="A4" s="62" t="s">
        <v>5</v>
      </c>
      <c r="B4" s="63" t="s">
        <v>6</v>
      </c>
      <c r="C4" s="62" t="s">
        <v>392</v>
      </c>
      <c r="D4" s="64" t="s">
        <v>8</v>
      </c>
      <c r="E4" s="65" t="s">
        <v>9</v>
      </c>
      <c r="F4" s="62" t="s">
        <v>10</v>
      </c>
      <c r="G4" s="62" t="s">
        <v>11</v>
      </c>
      <c r="H4" s="62" t="s">
        <v>362</v>
      </c>
      <c r="I4" s="62" t="s">
        <v>12</v>
      </c>
      <c r="J4" s="66" t="s">
        <v>13</v>
      </c>
      <c r="K4" s="66" t="s">
        <v>14</v>
      </c>
      <c r="L4" s="65" t="s">
        <v>15</v>
      </c>
      <c r="M4" s="62" t="s">
        <v>16</v>
      </c>
      <c r="N4" s="67" t="s">
        <v>17</v>
      </c>
      <c r="O4" s="68" t="s">
        <v>18</v>
      </c>
      <c r="P4" s="69" t="s">
        <v>19</v>
      </c>
      <c r="Q4" s="69" t="s">
        <v>20</v>
      </c>
      <c r="R4" s="70" t="s">
        <v>21</v>
      </c>
      <c r="S4" s="70" t="s">
        <v>22</v>
      </c>
      <c r="T4" s="70" t="s">
        <v>23</v>
      </c>
      <c r="U4" s="70" t="s">
        <v>24</v>
      </c>
      <c r="V4" s="70" t="s">
        <v>25</v>
      </c>
      <c r="W4" s="70" t="s">
        <v>26</v>
      </c>
      <c r="X4" s="70" t="s">
        <v>27</v>
      </c>
      <c r="Y4" s="70" t="s">
        <v>28</v>
      </c>
      <c r="Z4" s="70" t="s">
        <v>29</v>
      </c>
      <c r="AA4" s="70" t="s">
        <v>30</v>
      </c>
      <c r="AB4" s="70" t="s">
        <v>31</v>
      </c>
      <c r="AC4" s="71" t="s">
        <v>7</v>
      </c>
      <c r="AD4" s="71" t="s">
        <v>32</v>
      </c>
      <c r="AE4" s="70" t="s">
        <v>120</v>
      </c>
      <c r="AF4" s="70" t="s">
        <v>121</v>
      </c>
      <c r="AG4" s="70" t="s">
        <v>122</v>
      </c>
      <c r="AH4" s="70" t="s">
        <v>119</v>
      </c>
      <c r="AI4" s="70" t="s">
        <v>33</v>
      </c>
      <c r="AJ4" s="70" t="s">
        <v>34</v>
      </c>
      <c r="AK4" s="70" t="s">
        <v>311</v>
      </c>
      <c r="AL4" s="70" t="s">
        <v>312</v>
      </c>
      <c r="AM4" s="70" t="s">
        <v>0</v>
      </c>
      <c r="AN4" s="70" t="s">
        <v>118</v>
      </c>
      <c r="AO4" s="70" t="s">
        <v>155</v>
      </c>
      <c r="AP4" s="70" t="s">
        <v>35</v>
      </c>
      <c r="AQ4" s="70" t="s">
        <v>36</v>
      </c>
      <c r="AR4" s="70" t="s">
        <v>38</v>
      </c>
      <c r="AS4" s="70" t="s">
        <v>39</v>
      </c>
      <c r="AT4" s="70" t="s">
        <v>40</v>
      </c>
      <c r="AU4" s="70" t="s">
        <v>41</v>
      </c>
      <c r="AV4" s="70" t="s">
        <v>42</v>
      </c>
      <c r="AW4" s="70" t="s">
        <v>43</v>
      </c>
      <c r="AX4" s="70" t="s">
        <v>44</v>
      </c>
      <c r="AY4" s="70" t="s">
        <v>45</v>
      </c>
      <c r="AZ4" s="70" t="s">
        <v>46</v>
      </c>
      <c r="BA4" s="70" t="s">
        <v>47</v>
      </c>
      <c r="BB4" s="70" t="s">
        <v>37</v>
      </c>
      <c r="BC4" s="70" t="s">
        <v>7</v>
      </c>
      <c r="BD4" s="72" t="s">
        <v>48</v>
      </c>
      <c r="BE4" s="72" t="s">
        <v>49</v>
      </c>
      <c r="BF4" s="72" t="s">
        <v>50</v>
      </c>
      <c r="BG4" s="73" t="s">
        <v>313</v>
      </c>
      <c r="BH4" s="72" t="s">
        <v>51</v>
      </c>
      <c r="BI4" s="72" t="s">
        <v>52</v>
      </c>
      <c r="BJ4" s="72" t="s">
        <v>53</v>
      </c>
      <c r="BK4" s="72" t="s">
        <v>54</v>
      </c>
      <c r="BL4" s="72" t="s">
        <v>55</v>
      </c>
      <c r="BM4" s="72" t="s">
        <v>7</v>
      </c>
      <c r="BN4" s="72" t="s">
        <v>56</v>
      </c>
      <c r="BO4" s="72" t="s">
        <v>57</v>
      </c>
      <c r="BP4" s="72" t="s">
        <v>58</v>
      </c>
      <c r="BQ4" s="72" t="s">
        <v>59</v>
      </c>
      <c r="BR4" s="72" t="s">
        <v>60</v>
      </c>
      <c r="BS4" s="72" t="s">
        <v>61</v>
      </c>
      <c r="BT4" s="72" t="s">
        <v>62</v>
      </c>
      <c r="BU4" s="72" t="s">
        <v>63</v>
      </c>
      <c r="BV4" s="72" t="s">
        <v>64</v>
      </c>
      <c r="BW4" s="72" t="s">
        <v>65</v>
      </c>
      <c r="BX4" s="74" t="s">
        <v>66</v>
      </c>
      <c r="BY4" s="74" t="s">
        <v>67</v>
      </c>
      <c r="BZ4" s="74" t="s">
        <v>68</v>
      </c>
      <c r="CA4" s="74" t="s">
        <v>69</v>
      </c>
      <c r="CB4" s="74" t="s">
        <v>70</v>
      </c>
      <c r="CC4" s="74" t="s">
        <v>71</v>
      </c>
      <c r="CD4" s="74" t="s">
        <v>72</v>
      </c>
      <c r="CE4" s="74" t="s">
        <v>73</v>
      </c>
      <c r="CF4" s="75" t="s">
        <v>1</v>
      </c>
      <c r="CG4" s="75" t="s">
        <v>74</v>
      </c>
      <c r="CH4" s="75" t="s">
        <v>75</v>
      </c>
      <c r="CI4" s="75" t="s">
        <v>76</v>
      </c>
      <c r="CJ4" s="75" t="s">
        <v>77</v>
      </c>
      <c r="CK4" s="75" t="s">
        <v>2</v>
      </c>
      <c r="CL4" s="76" t="s">
        <v>309</v>
      </c>
      <c r="CM4" s="75" t="s">
        <v>78</v>
      </c>
      <c r="CN4" s="75" t="s">
        <v>79</v>
      </c>
      <c r="CO4" s="75" t="s">
        <v>136</v>
      </c>
      <c r="CP4" s="75" t="s">
        <v>137</v>
      </c>
      <c r="CQ4" s="75" t="s">
        <v>135</v>
      </c>
      <c r="CR4" s="75" t="s">
        <v>138</v>
      </c>
      <c r="CS4" s="75" t="s">
        <v>139</v>
      </c>
      <c r="CT4" s="75" t="s">
        <v>80</v>
      </c>
      <c r="CU4" s="75" t="s">
        <v>81</v>
      </c>
      <c r="CV4" s="77" t="s">
        <v>156</v>
      </c>
      <c r="CW4" s="77" t="s">
        <v>82</v>
      </c>
      <c r="CX4" s="77" t="s">
        <v>310</v>
      </c>
      <c r="CY4" s="77" t="s">
        <v>83</v>
      </c>
      <c r="CZ4" s="77" t="s">
        <v>84</v>
      </c>
      <c r="DA4" s="77" t="s">
        <v>359</v>
      </c>
      <c r="DB4" s="77" t="s">
        <v>85</v>
      </c>
      <c r="DC4" s="77" t="s">
        <v>86</v>
      </c>
      <c r="DD4" s="77" t="s">
        <v>87</v>
      </c>
      <c r="DE4" s="77" t="s">
        <v>88</v>
      </c>
      <c r="DF4" s="77" t="s">
        <v>89</v>
      </c>
      <c r="DG4" s="77" t="s">
        <v>90</v>
      </c>
      <c r="DH4" s="77" t="s">
        <v>7</v>
      </c>
      <c r="DI4" s="77" t="s">
        <v>91</v>
      </c>
      <c r="DJ4" s="77" t="s">
        <v>92</v>
      </c>
      <c r="DK4" s="77" t="s">
        <v>93</v>
      </c>
      <c r="DL4" s="77" t="s">
        <v>157</v>
      </c>
      <c r="DM4" s="77" t="s">
        <v>94</v>
      </c>
      <c r="DN4" s="77" t="s">
        <v>95</v>
      </c>
      <c r="DO4" s="77" t="s">
        <v>96</v>
      </c>
      <c r="DP4" s="77" t="s">
        <v>97</v>
      </c>
      <c r="DQ4" s="77" t="s">
        <v>98</v>
      </c>
      <c r="DR4" s="77" t="s">
        <v>99</v>
      </c>
      <c r="DS4" s="77" t="s">
        <v>100</v>
      </c>
      <c r="DT4" s="77" t="s">
        <v>101</v>
      </c>
      <c r="DU4" s="77" t="s">
        <v>102</v>
      </c>
      <c r="DV4" s="77" t="s">
        <v>103</v>
      </c>
      <c r="DW4" s="77" t="s">
        <v>7</v>
      </c>
      <c r="DX4" s="77" t="s">
        <v>104</v>
      </c>
      <c r="DY4" s="77" t="s">
        <v>7</v>
      </c>
      <c r="DZ4" s="78" t="s">
        <v>180</v>
      </c>
      <c r="EA4" s="78" t="s">
        <v>164</v>
      </c>
      <c r="EB4" s="78" t="s">
        <v>140</v>
      </c>
      <c r="EC4" s="78" t="s">
        <v>141</v>
      </c>
      <c r="ED4" s="78" t="s">
        <v>142</v>
      </c>
      <c r="EE4" s="78" t="s">
        <v>143</v>
      </c>
      <c r="EF4" s="78" t="s">
        <v>144</v>
      </c>
      <c r="EG4" s="78" t="s">
        <v>145</v>
      </c>
      <c r="EH4" s="78" t="s">
        <v>146</v>
      </c>
      <c r="EI4" s="78" t="s">
        <v>105</v>
      </c>
      <c r="EJ4" s="78" t="s">
        <v>192</v>
      </c>
      <c r="EK4" s="78" t="s">
        <v>106</v>
      </c>
      <c r="EL4" s="78" t="s">
        <v>107</v>
      </c>
      <c r="EM4" s="78" t="s">
        <v>108</v>
      </c>
      <c r="EN4" s="78" t="s">
        <v>109</v>
      </c>
      <c r="EO4" s="78" t="s">
        <v>110</v>
      </c>
      <c r="EP4" s="78" t="s">
        <v>111</v>
      </c>
      <c r="EQ4" s="78" t="s">
        <v>193</v>
      </c>
      <c r="ER4" s="78" t="s">
        <v>158</v>
      </c>
      <c r="ES4" s="78" t="s">
        <v>159</v>
      </c>
      <c r="ET4" s="78" t="s">
        <v>160</v>
      </c>
      <c r="EU4" s="78" t="s">
        <v>161</v>
      </c>
      <c r="EV4" s="78" t="s">
        <v>162</v>
      </c>
      <c r="EW4" s="78" t="s">
        <v>163</v>
      </c>
      <c r="EX4" s="78" t="s">
        <v>147</v>
      </c>
      <c r="EY4" s="78" t="s">
        <v>148</v>
      </c>
      <c r="EZ4" s="78" t="s">
        <v>149</v>
      </c>
      <c r="FA4" s="78" t="s">
        <v>150</v>
      </c>
      <c r="FB4" s="78" t="s">
        <v>151</v>
      </c>
      <c r="FC4" s="78" t="s">
        <v>152</v>
      </c>
      <c r="FD4" s="78" t="s">
        <v>3</v>
      </c>
      <c r="FE4" s="78" t="s">
        <v>165</v>
      </c>
      <c r="FF4" s="78" t="s">
        <v>4</v>
      </c>
      <c r="FG4" s="78" t="s">
        <v>112</v>
      </c>
      <c r="FH4" s="78" t="s">
        <v>168</v>
      </c>
      <c r="FI4" s="78" t="s">
        <v>169</v>
      </c>
      <c r="FJ4" s="79" t="s">
        <v>170</v>
      </c>
      <c r="FK4" s="79" t="s">
        <v>171</v>
      </c>
      <c r="FL4" s="80" t="s">
        <v>365</v>
      </c>
      <c r="FM4" s="80" t="s">
        <v>366</v>
      </c>
      <c r="FO4" s="88" t="s">
        <v>308</v>
      </c>
      <c r="FP4" s="88"/>
      <c r="FQ4" s="88"/>
      <c r="FR4" s="88"/>
    </row>
    <row r="5" spans="1:174">
      <c r="A5" s="50" t="s">
        <v>384</v>
      </c>
      <c r="B5" s="51">
        <v>44885</v>
      </c>
      <c r="C5" s="52" t="s">
        <v>370</v>
      </c>
      <c r="D5" s="52" t="s">
        <v>194</v>
      </c>
      <c r="E5" s="53">
        <v>13511</v>
      </c>
      <c r="F5" s="52">
        <v>85</v>
      </c>
      <c r="G5" s="52" t="s">
        <v>368</v>
      </c>
      <c r="H5" s="54" t="s">
        <v>386</v>
      </c>
      <c r="I5" s="55">
        <v>1234567</v>
      </c>
      <c r="J5" s="50" t="s">
        <v>371</v>
      </c>
      <c r="K5" s="50" t="s">
        <v>372</v>
      </c>
      <c r="L5" s="56" t="s">
        <v>373</v>
      </c>
      <c r="M5" t="s">
        <v>374</v>
      </c>
      <c r="N5" s="52" t="s">
        <v>375</v>
      </c>
      <c r="O5" s="52" t="s">
        <v>376</v>
      </c>
      <c r="P5" s="57"/>
      <c r="Q5" s="57" t="s">
        <v>20</v>
      </c>
      <c r="R5" s="57"/>
      <c r="S5" s="52"/>
      <c r="T5" s="52"/>
      <c r="U5" s="52"/>
      <c r="V5" s="52"/>
      <c r="W5" s="52"/>
      <c r="X5" s="52"/>
      <c r="Y5" s="52" t="s">
        <v>28</v>
      </c>
      <c r="Z5" s="52"/>
      <c r="AA5" s="52"/>
      <c r="AB5" s="58" t="s">
        <v>31</v>
      </c>
      <c r="AC5" s="53" t="s">
        <v>196</v>
      </c>
      <c r="AD5" s="59" t="s">
        <v>113</v>
      </c>
      <c r="AE5" s="52" t="s">
        <v>114</v>
      </c>
      <c r="AF5" s="52" t="s">
        <v>296</v>
      </c>
      <c r="AG5" s="52" t="s">
        <v>197</v>
      </c>
      <c r="AH5" s="52"/>
      <c r="AI5" s="59" t="s">
        <v>113</v>
      </c>
      <c r="AJ5" s="59" t="s">
        <v>113</v>
      </c>
      <c r="AK5" s="52">
        <v>158</v>
      </c>
      <c r="AL5" s="52">
        <v>67.2</v>
      </c>
      <c r="AM5" s="52" t="s">
        <v>115</v>
      </c>
      <c r="AN5" s="52" t="s">
        <v>396</v>
      </c>
      <c r="AO5" s="52"/>
      <c r="AP5" s="52" t="s">
        <v>35</v>
      </c>
      <c r="AQ5" s="52"/>
      <c r="AR5" s="52"/>
      <c r="AS5" s="52"/>
      <c r="AT5" s="52"/>
      <c r="AU5" s="52"/>
      <c r="AV5" s="52"/>
      <c r="AW5" s="52"/>
      <c r="AX5" s="52"/>
      <c r="AY5" s="52"/>
      <c r="AZ5" s="52"/>
      <c r="BA5" s="52"/>
      <c r="BB5" s="52"/>
      <c r="BC5" s="52" t="s">
        <v>298</v>
      </c>
      <c r="BD5" s="52" t="s">
        <v>343</v>
      </c>
      <c r="BE5" s="52"/>
      <c r="BF5" s="52">
        <v>2</v>
      </c>
      <c r="BG5" s="52">
        <v>1</v>
      </c>
      <c r="BH5" s="52" t="s">
        <v>51</v>
      </c>
      <c r="BI5" s="52"/>
      <c r="BJ5" s="52"/>
      <c r="BK5" s="52"/>
      <c r="BL5" s="52"/>
      <c r="BM5" s="52" t="s">
        <v>395</v>
      </c>
      <c r="BN5" s="52" t="s">
        <v>123</v>
      </c>
      <c r="BO5" s="52" t="s">
        <v>124</v>
      </c>
      <c r="BP5" s="52" t="s">
        <v>299</v>
      </c>
      <c r="BQ5" s="52" t="s">
        <v>377</v>
      </c>
      <c r="BR5" s="52" t="s">
        <v>378</v>
      </c>
      <c r="BS5" s="52" t="s">
        <v>198</v>
      </c>
      <c r="BT5" s="52" t="s">
        <v>199</v>
      </c>
      <c r="BU5" s="52" t="s">
        <v>200</v>
      </c>
      <c r="BV5" s="52" t="s">
        <v>201</v>
      </c>
      <c r="BW5" s="52" t="s">
        <v>202</v>
      </c>
      <c r="BX5" s="52" t="s">
        <v>125</v>
      </c>
      <c r="BY5" s="52" t="s">
        <v>203</v>
      </c>
      <c r="BZ5" s="52" t="s">
        <v>379</v>
      </c>
      <c r="CA5" s="52" t="s">
        <v>380</v>
      </c>
      <c r="CB5" s="52" t="s">
        <v>126</v>
      </c>
      <c r="CC5" s="52" t="s">
        <v>204</v>
      </c>
      <c r="CD5" s="52" t="s">
        <v>381</v>
      </c>
      <c r="CE5" s="52" t="s">
        <v>205</v>
      </c>
      <c r="CF5" s="52" t="s">
        <v>344</v>
      </c>
      <c r="CG5" s="52" t="s">
        <v>345</v>
      </c>
      <c r="CH5" s="52">
        <v>2</v>
      </c>
      <c r="CI5" s="52">
        <v>2</v>
      </c>
      <c r="CJ5" s="52" t="s">
        <v>297</v>
      </c>
      <c r="CK5" s="52" t="s">
        <v>127</v>
      </c>
      <c r="CL5" s="52">
        <v>30</v>
      </c>
      <c r="CM5" s="52">
        <v>20</v>
      </c>
      <c r="CN5" s="52" t="s">
        <v>346</v>
      </c>
      <c r="CO5" s="52"/>
      <c r="CP5" s="52"/>
      <c r="CQ5" s="52" t="s">
        <v>128</v>
      </c>
      <c r="CR5" s="52"/>
      <c r="CS5" s="52"/>
      <c r="CT5" s="52" t="s">
        <v>129</v>
      </c>
      <c r="CU5" s="52" t="s">
        <v>116</v>
      </c>
      <c r="CV5" s="52"/>
      <c r="CW5" s="52" t="s">
        <v>82</v>
      </c>
      <c r="CX5" s="52">
        <v>2</v>
      </c>
      <c r="CY5" s="52"/>
      <c r="CZ5" s="52"/>
      <c r="DA5" s="52"/>
      <c r="DB5" s="52"/>
      <c r="DC5" s="52"/>
      <c r="DD5" s="52"/>
      <c r="DE5" s="52" t="s">
        <v>347</v>
      </c>
      <c r="DF5" s="52" t="s">
        <v>348</v>
      </c>
      <c r="DG5" s="52"/>
      <c r="DH5" s="52"/>
      <c r="DI5" s="52" t="s">
        <v>117</v>
      </c>
      <c r="DJ5" s="52"/>
      <c r="DK5" s="52" t="s">
        <v>206</v>
      </c>
      <c r="DL5" s="52"/>
      <c r="DM5" s="52" t="s">
        <v>130</v>
      </c>
      <c r="DN5" s="52" t="s">
        <v>131</v>
      </c>
      <c r="DO5" s="52" t="s">
        <v>130</v>
      </c>
      <c r="DP5" s="52" t="s">
        <v>294</v>
      </c>
      <c r="DQ5" s="52" t="s">
        <v>130</v>
      </c>
      <c r="DR5" s="52" t="s">
        <v>132</v>
      </c>
      <c r="DS5" s="52" t="s">
        <v>130</v>
      </c>
      <c r="DT5" s="52" t="s">
        <v>382</v>
      </c>
      <c r="DU5" s="52" t="s">
        <v>300</v>
      </c>
      <c r="DV5" s="52" t="s">
        <v>301</v>
      </c>
      <c r="DW5" s="52"/>
      <c r="DX5" s="52" t="s">
        <v>302</v>
      </c>
      <c r="DY5" s="52" t="s">
        <v>303</v>
      </c>
      <c r="DZ5" s="52" t="s">
        <v>304</v>
      </c>
      <c r="EA5" s="52"/>
      <c r="EB5" s="52"/>
      <c r="EC5" s="52"/>
      <c r="ED5" s="52" t="s">
        <v>153</v>
      </c>
      <c r="EE5" s="52"/>
      <c r="EF5" s="52"/>
      <c r="EG5" s="52"/>
      <c r="EH5" s="52"/>
      <c r="EI5" s="52" t="s">
        <v>208</v>
      </c>
      <c r="EJ5" s="52"/>
      <c r="EK5" s="52" t="s">
        <v>123</v>
      </c>
      <c r="EL5" s="52" t="s">
        <v>124</v>
      </c>
      <c r="EM5" s="52" t="s">
        <v>195</v>
      </c>
      <c r="EN5" s="52"/>
      <c r="EO5" s="52"/>
      <c r="EP5" s="52"/>
      <c r="EQ5" s="52"/>
      <c r="ER5" s="52" t="s">
        <v>133</v>
      </c>
      <c r="ES5" s="52" t="s">
        <v>134</v>
      </c>
      <c r="ET5" s="52" t="s">
        <v>207</v>
      </c>
      <c r="EU5" s="52"/>
      <c r="EV5" s="52"/>
      <c r="EW5" s="52"/>
      <c r="EX5" s="52"/>
      <c r="EY5" s="52" t="s">
        <v>154</v>
      </c>
      <c r="EZ5" s="52"/>
      <c r="FA5" s="52"/>
      <c r="FB5" s="52"/>
      <c r="FC5" s="52"/>
      <c r="FD5" s="52" t="s">
        <v>305</v>
      </c>
      <c r="FE5" s="52"/>
      <c r="FF5" s="52" t="s">
        <v>166</v>
      </c>
      <c r="FG5" s="52" t="s">
        <v>167</v>
      </c>
      <c r="FH5" s="52" t="s">
        <v>306</v>
      </c>
      <c r="FI5" s="52" t="s">
        <v>383</v>
      </c>
      <c r="FJ5" s="52" t="s">
        <v>307</v>
      </c>
      <c r="FK5" s="60" t="s">
        <v>205</v>
      </c>
      <c r="FL5" s="60"/>
      <c r="FM5" s="60"/>
    </row>
    <row r="6" spans="1:174">
      <c r="A6" s="50" t="s">
        <v>385</v>
      </c>
      <c r="B6" s="51"/>
      <c r="C6" s="52" t="s">
        <v>393</v>
      </c>
      <c r="D6" s="52" t="s">
        <v>394</v>
      </c>
      <c r="E6" s="53">
        <v>14937</v>
      </c>
      <c r="F6" s="52">
        <f t="shared" ref="F6" ca="1" si="0">DATEDIF(E6,TODAY(),"Y")</f>
        <v>81</v>
      </c>
      <c r="G6" s="52" t="s">
        <v>342</v>
      </c>
      <c r="H6" s="54"/>
      <c r="I6" s="55">
        <v>98765</v>
      </c>
      <c r="J6" s="50"/>
      <c r="K6" s="50"/>
      <c r="L6" s="56"/>
      <c r="M6" s="61"/>
      <c r="N6" s="52" t="s">
        <v>387</v>
      </c>
      <c r="O6" s="52"/>
      <c r="P6" s="57"/>
      <c r="Q6" s="57"/>
      <c r="R6" s="57"/>
      <c r="S6" s="52"/>
      <c r="T6" s="52"/>
      <c r="U6" s="52"/>
      <c r="V6" s="52"/>
      <c r="W6" s="52"/>
      <c r="X6" s="52"/>
      <c r="Y6" s="52"/>
      <c r="Z6" s="52"/>
      <c r="AA6" s="52"/>
      <c r="AB6" s="58"/>
      <c r="AC6" s="53"/>
      <c r="AD6" s="59"/>
      <c r="AE6" s="52"/>
      <c r="AF6" s="52"/>
      <c r="AG6" s="52"/>
      <c r="AH6" s="52"/>
      <c r="AI6" s="59"/>
      <c r="AJ6" s="59"/>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t="s">
        <v>349</v>
      </c>
      <c r="FK6" s="60" t="s">
        <v>369</v>
      </c>
      <c r="FL6" s="60" t="s">
        <v>367</v>
      </c>
      <c r="FM6" s="60" t="s">
        <v>391</v>
      </c>
    </row>
    <row r="7" spans="1:174">
      <c r="A7" s="50">
        <v>1</v>
      </c>
      <c r="B7" s="51"/>
      <c r="C7" s="52"/>
      <c r="D7" s="52"/>
      <c r="E7" s="53"/>
      <c r="F7" s="52">
        <f t="shared" ref="F7" ca="1" si="1">DATEDIF(E7,TODAY(),"Y")</f>
        <v>122</v>
      </c>
      <c r="G7" s="52"/>
      <c r="H7" s="54"/>
      <c r="I7" s="55"/>
      <c r="J7" s="50"/>
      <c r="K7" s="50"/>
      <c r="L7" s="56"/>
      <c r="M7" s="61"/>
      <c r="N7" s="52"/>
      <c r="O7" s="52"/>
      <c r="P7" s="57"/>
      <c r="Q7" s="57"/>
      <c r="R7" s="57"/>
      <c r="S7" s="52"/>
      <c r="T7" s="52"/>
      <c r="U7" s="52"/>
      <c r="V7" s="52"/>
      <c r="W7" s="52"/>
      <c r="X7" s="52"/>
      <c r="Y7" s="52"/>
      <c r="Z7" s="52"/>
      <c r="AA7" s="52"/>
      <c r="AB7" s="58"/>
      <c r="AC7" s="53"/>
      <c r="AD7" s="59"/>
      <c r="AE7" s="52"/>
      <c r="AF7" s="52"/>
      <c r="AG7" s="52"/>
      <c r="AH7" s="52"/>
      <c r="AI7" s="59"/>
      <c r="AJ7" s="59"/>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60"/>
      <c r="FL7" s="60"/>
      <c r="FM7" s="60"/>
    </row>
    <row r="8" spans="1:174">
      <c r="A8" s="50">
        <v>2</v>
      </c>
      <c r="B8" s="51"/>
      <c r="C8" s="52"/>
      <c r="D8" s="52"/>
      <c r="E8" s="53"/>
      <c r="F8" s="52">
        <f t="shared" ref="F8" ca="1" si="2">DATEDIF(E8,TODAY(),"Y")</f>
        <v>122</v>
      </c>
      <c r="G8" s="52"/>
      <c r="H8" s="54"/>
      <c r="I8" s="55"/>
      <c r="J8" s="50"/>
      <c r="K8" s="50"/>
      <c r="L8" s="56"/>
      <c r="M8" s="61"/>
      <c r="N8" s="52"/>
      <c r="O8" s="52"/>
      <c r="P8" s="57"/>
      <c r="Q8" s="57"/>
      <c r="R8" s="57"/>
      <c r="S8" s="52"/>
      <c r="T8" s="52"/>
      <c r="U8" s="52"/>
      <c r="V8" s="52"/>
      <c r="W8" s="52"/>
      <c r="X8" s="52"/>
      <c r="Y8" s="52"/>
      <c r="Z8" s="52"/>
      <c r="AA8" s="52"/>
      <c r="AB8" s="58"/>
      <c r="AC8" s="53"/>
      <c r="AD8" s="59"/>
      <c r="AE8" s="52"/>
      <c r="AF8" s="52"/>
      <c r="AG8" s="52"/>
      <c r="AH8" s="52"/>
      <c r="AI8" s="59"/>
      <c r="AJ8" s="59"/>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60"/>
      <c r="FL8" s="60"/>
      <c r="FM8" s="60"/>
    </row>
    <row r="9" spans="1:174">
      <c r="A9" s="50">
        <v>3</v>
      </c>
      <c r="B9" s="51"/>
      <c r="C9" s="52"/>
      <c r="D9" s="52"/>
      <c r="E9" s="53"/>
      <c r="F9" s="52">
        <f t="shared" ref="F9" ca="1" si="3">DATEDIF(E9,TODAY(),"Y")</f>
        <v>122</v>
      </c>
      <c r="G9" s="52"/>
      <c r="H9" s="54"/>
      <c r="I9" s="55"/>
      <c r="J9" s="50"/>
      <c r="K9" s="50"/>
      <c r="L9" s="56"/>
      <c r="M9" s="61"/>
      <c r="N9" s="52"/>
      <c r="O9" s="52"/>
      <c r="P9" s="57"/>
      <c r="Q9" s="57"/>
      <c r="R9" s="57"/>
      <c r="S9" s="52"/>
      <c r="T9" s="52"/>
      <c r="U9" s="52"/>
      <c r="V9" s="52"/>
      <c r="W9" s="52"/>
      <c r="X9" s="52"/>
      <c r="Y9" s="52"/>
      <c r="Z9" s="52"/>
      <c r="AA9" s="52"/>
      <c r="AB9" s="58"/>
      <c r="AC9" s="53"/>
      <c r="AD9" s="59"/>
      <c r="AE9" s="52"/>
      <c r="AF9" s="52"/>
      <c r="AG9" s="52"/>
      <c r="AH9" s="52"/>
      <c r="AI9" s="59"/>
      <c r="AJ9" s="59"/>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60"/>
      <c r="FL9" s="60"/>
      <c r="FM9" s="60"/>
    </row>
    <row r="10" spans="1:174">
      <c r="A10" s="50">
        <v>4</v>
      </c>
      <c r="B10" s="51"/>
      <c r="C10" s="52"/>
      <c r="D10" s="52"/>
      <c r="E10" s="53"/>
      <c r="F10" s="52">
        <f t="shared" ref="F10" ca="1" si="4">DATEDIF(E10,TODAY(),"Y")</f>
        <v>122</v>
      </c>
      <c r="G10" s="52"/>
      <c r="H10" s="54"/>
      <c r="I10" s="55"/>
      <c r="J10" s="50"/>
      <c r="K10" s="50"/>
      <c r="L10" s="56"/>
      <c r="M10" s="61"/>
      <c r="N10" s="52"/>
      <c r="O10" s="52"/>
      <c r="P10" s="57"/>
      <c r="Q10" s="57"/>
      <c r="R10" s="57"/>
      <c r="S10" s="52"/>
      <c r="T10" s="52"/>
      <c r="U10" s="52"/>
      <c r="V10" s="52"/>
      <c r="W10" s="52"/>
      <c r="X10" s="52"/>
      <c r="Y10" s="52"/>
      <c r="Z10" s="52"/>
      <c r="AA10" s="52"/>
      <c r="AB10" s="58"/>
      <c r="AC10" s="53"/>
      <c r="AD10" s="59"/>
      <c r="AE10" s="52"/>
      <c r="AF10" s="52"/>
      <c r="AG10" s="52"/>
      <c r="AH10" s="52"/>
      <c r="AI10" s="59"/>
      <c r="AJ10" s="59"/>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60"/>
      <c r="FL10" s="60"/>
      <c r="FM10" s="60"/>
    </row>
    <row r="11" spans="1:174">
      <c r="A11" s="50">
        <v>5</v>
      </c>
      <c r="B11" s="51"/>
      <c r="C11" s="52"/>
      <c r="D11" s="52"/>
      <c r="E11" s="53"/>
      <c r="F11" s="52">
        <f t="shared" ref="F11" ca="1" si="5">DATEDIF(E11,TODAY(),"Y")</f>
        <v>122</v>
      </c>
      <c r="G11" s="52"/>
      <c r="H11" s="54"/>
      <c r="I11" s="55"/>
      <c r="J11" s="50"/>
      <c r="K11" s="50"/>
      <c r="L11" s="56"/>
      <c r="M11" s="61"/>
      <c r="N11" s="52"/>
      <c r="O11" s="52"/>
      <c r="P11" s="57"/>
      <c r="Q11" s="57"/>
      <c r="R11" s="57"/>
      <c r="S11" s="52"/>
      <c r="T11" s="52"/>
      <c r="U11" s="52"/>
      <c r="V11" s="52"/>
      <c r="W11" s="52"/>
      <c r="X11" s="52"/>
      <c r="Y11" s="52"/>
      <c r="Z11" s="52"/>
      <c r="AA11" s="52"/>
      <c r="AB11" s="58"/>
      <c r="AC11" s="53"/>
      <c r="AD11" s="59"/>
      <c r="AE11" s="52"/>
      <c r="AF11" s="52"/>
      <c r="AG11" s="52"/>
      <c r="AH11" s="52"/>
      <c r="AI11" s="59"/>
      <c r="AJ11" s="59"/>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60"/>
      <c r="FL11" s="60"/>
      <c r="FM11" s="60"/>
    </row>
    <row r="12" spans="1:174">
      <c r="A12" s="50">
        <v>6</v>
      </c>
      <c r="B12" s="51"/>
      <c r="C12" s="52"/>
      <c r="D12" s="52"/>
      <c r="E12" s="53"/>
      <c r="F12" s="52">
        <f t="shared" ref="F12" ca="1" si="6">DATEDIF(E12,TODAY(),"Y")</f>
        <v>122</v>
      </c>
      <c r="G12" s="52"/>
      <c r="H12" s="54"/>
      <c r="I12" s="55"/>
      <c r="J12" s="50"/>
      <c r="K12" s="50"/>
      <c r="L12" s="56"/>
      <c r="M12" s="61"/>
      <c r="N12" s="52"/>
      <c r="O12" s="52"/>
      <c r="P12" s="57"/>
      <c r="Q12" s="57"/>
      <c r="R12" s="57"/>
      <c r="S12" s="52"/>
      <c r="T12" s="52"/>
      <c r="U12" s="52"/>
      <c r="V12" s="52"/>
      <c r="W12" s="52"/>
      <c r="X12" s="52"/>
      <c r="Y12" s="52"/>
      <c r="Z12" s="52"/>
      <c r="AA12" s="52"/>
      <c r="AB12" s="58"/>
      <c r="AC12" s="53"/>
      <c r="AD12" s="59"/>
      <c r="AE12" s="52"/>
      <c r="AF12" s="52"/>
      <c r="AG12" s="52"/>
      <c r="AH12" s="52"/>
      <c r="AI12" s="59"/>
      <c r="AJ12" s="59"/>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60"/>
      <c r="FL12" s="60"/>
      <c r="FM12" s="60"/>
    </row>
    <row r="13" spans="1:174">
      <c r="A13" s="50">
        <v>7</v>
      </c>
      <c r="B13" s="51"/>
      <c r="C13" s="52"/>
      <c r="D13" s="52"/>
      <c r="E13" s="53"/>
      <c r="F13" s="52">
        <f t="shared" ref="F13" ca="1" si="7">DATEDIF(E13,TODAY(),"Y")</f>
        <v>122</v>
      </c>
      <c r="G13" s="52"/>
      <c r="H13" s="54"/>
      <c r="I13" s="55"/>
      <c r="J13" s="50"/>
      <c r="K13" s="50"/>
      <c r="L13" s="56"/>
      <c r="M13" s="61"/>
      <c r="N13" s="52"/>
      <c r="O13" s="52"/>
      <c r="P13" s="57"/>
      <c r="Q13" s="57"/>
      <c r="R13" s="57"/>
      <c r="S13" s="52"/>
      <c r="T13" s="52"/>
      <c r="U13" s="52"/>
      <c r="V13" s="52"/>
      <c r="W13" s="52"/>
      <c r="X13" s="52"/>
      <c r="Y13" s="52"/>
      <c r="Z13" s="52"/>
      <c r="AA13" s="52"/>
      <c r="AB13" s="58"/>
      <c r="AC13" s="53"/>
      <c r="AD13" s="59"/>
      <c r="AE13" s="52"/>
      <c r="AF13" s="52"/>
      <c r="AG13" s="52"/>
      <c r="AH13" s="52"/>
      <c r="AI13" s="59"/>
      <c r="AJ13" s="59"/>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60"/>
      <c r="FL13" s="60"/>
      <c r="FM13" s="60"/>
    </row>
    <row r="14" spans="1:174">
      <c r="A14" s="50">
        <v>8</v>
      </c>
      <c r="B14" s="51"/>
      <c r="C14" s="52"/>
      <c r="D14" s="52"/>
      <c r="E14" s="53"/>
      <c r="F14" s="52">
        <f t="shared" ref="F14" ca="1" si="8">DATEDIF(E14,TODAY(),"Y")</f>
        <v>122</v>
      </c>
      <c r="G14" s="52"/>
      <c r="H14" s="54"/>
      <c r="I14" s="55"/>
      <c r="J14" s="50"/>
      <c r="K14" s="50"/>
      <c r="L14" s="56"/>
      <c r="M14" s="61"/>
      <c r="N14" s="52"/>
      <c r="O14" s="52"/>
      <c r="P14" s="57"/>
      <c r="Q14" s="57"/>
      <c r="R14" s="57"/>
      <c r="S14" s="52"/>
      <c r="T14" s="52"/>
      <c r="U14" s="52"/>
      <c r="V14" s="52"/>
      <c r="W14" s="52"/>
      <c r="X14" s="52"/>
      <c r="Y14" s="52"/>
      <c r="Z14" s="52"/>
      <c r="AA14" s="52"/>
      <c r="AB14" s="58"/>
      <c r="AC14" s="53"/>
      <c r="AD14" s="59"/>
      <c r="AE14" s="52"/>
      <c r="AF14" s="52"/>
      <c r="AG14" s="52"/>
      <c r="AH14" s="52"/>
      <c r="AI14" s="59"/>
      <c r="AJ14" s="59"/>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60"/>
      <c r="FL14" s="60"/>
      <c r="FM14" s="60"/>
    </row>
    <row r="15" spans="1:174">
      <c r="A15" s="50">
        <v>9</v>
      </c>
      <c r="B15" s="51"/>
      <c r="C15" s="52"/>
      <c r="D15" s="52"/>
      <c r="E15" s="53"/>
      <c r="F15" s="52">
        <f t="shared" ref="F15" ca="1" si="9">DATEDIF(E15,TODAY(),"Y")</f>
        <v>122</v>
      </c>
      <c r="G15" s="52"/>
      <c r="H15" s="54"/>
      <c r="I15" s="55"/>
      <c r="J15" s="50"/>
      <c r="K15" s="50"/>
      <c r="L15" s="56"/>
      <c r="M15" s="61"/>
      <c r="N15" s="52"/>
      <c r="O15" s="52"/>
      <c r="P15" s="57"/>
      <c r="Q15" s="57"/>
      <c r="R15" s="57"/>
      <c r="S15" s="52"/>
      <c r="T15" s="52"/>
      <c r="U15" s="52"/>
      <c r="V15" s="52"/>
      <c r="W15" s="52"/>
      <c r="X15" s="52"/>
      <c r="Y15" s="52"/>
      <c r="Z15" s="52"/>
      <c r="AA15" s="52"/>
      <c r="AB15" s="58"/>
      <c r="AC15" s="53"/>
      <c r="AD15" s="59"/>
      <c r="AE15" s="52"/>
      <c r="AF15" s="52"/>
      <c r="AG15" s="52"/>
      <c r="AH15" s="52"/>
      <c r="AI15" s="59"/>
      <c r="AJ15" s="59"/>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60"/>
      <c r="FL15" s="60"/>
      <c r="FM15" s="60"/>
    </row>
    <row r="16" spans="1:174">
      <c r="A16" s="50">
        <v>10</v>
      </c>
      <c r="B16" s="51"/>
      <c r="C16" s="52"/>
      <c r="D16" s="52"/>
      <c r="E16" s="53"/>
      <c r="F16" s="52">
        <f t="shared" ref="F16" ca="1" si="10">DATEDIF(E16,TODAY(),"Y")</f>
        <v>122</v>
      </c>
      <c r="G16" s="52"/>
      <c r="H16" s="54"/>
      <c r="I16" s="55"/>
      <c r="J16" s="50"/>
      <c r="K16" s="50"/>
      <c r="L16" s="56"/>
      <c r="M16" s="61"/>
      <c r="N16" s="52"/>
      <c r="O16" s="52"/>
      <c r="P16" s="57"/>
      <c r="Q16" s="57"/>
      <c r="R16" s="57"/>
      <c r="S16" s="52"/>
      <c r="T16" s="52"/>
      <c r="U16" s="52"/>
      <c r="V16" s="52"/>
      <c r="W16" s="52"/>
      <c r="X16" s="52"/>
      <c r="Y16" s="52"/>
      <c r="Z16" s="52"/>
      <c r="AA16" s="52"/>
      <c r="AB16" s="58"/>
      <c r="AC16" s="53"/>
      <c r="AD16" s="59"/>
      <c r="AE16" s="52"/>
      <c r="AF16" s="52"/>
      <c r="AG16" s="52"/>
      <c r="AH16" s="52"/>
      <c r="AI16" s="59"/>
      <c r="AJ16" s="59"/>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60"/>
      <c r="FL16" s="60"/>
      <c r="FM16" s="60"/>
    </row>
    <row r="17" spans="1:169">
      <c r="A17" s="50">
        <v>11</v>
      </c>
      <c r="B17" s="51"/>
      <c r="C17" s="52"/>
      <c r="D17" s="52"/>
      <c r="E17" s="53"/>
      <c r="F17" s="52">
        <f t="shared" ref="F17" ca="1" si="11">DATEDIF(E17,TODAY(),"Y")</f>
        <v>122</v>
      </c>
      <c r="G17" s="52"/>
      <c r="H17" s="54"/>
      <c r="I17" s="55"/>
      <c r="J17" s="50"/>
      <c r="K17" s="50"/>
      <c r="L17" s="56"/>
      <c r="M17" s="61"/>
      <c r="N17" s="52"/>
      <c r="O17" s="52"/>
      <c r="P17" s="57"/>
      <c r="Q17" s="57"/>
      <c r="R17" s="57"/>
      <c r="S17" s="52"/>
      <c r="T17" s="52"/>
      <c r="U17" s="52"/>
      <c r="V17" s="52"/>
      <c r="W17" s="52"/>
      <c r="X17" s="52"/>
      <c r="Y17" s="52"/>
      <c r="Z17" s="52"/>
      <c r="AA17" s="52"/>
      <c r="AB17" s="58"/>
      <c r="AC17" s="53"/>
      <c r="AD17" s="59"/>
      <c r="AE17" s="52"/>
      <c r="AF17" s="52"/>
      <c r="AG17" s="52"/>
      <c r="AH17" s="52"/>
      <c r="AI17" s="59"/>
      <c r="AJ17" s="59"/>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60"/>
      <c r="FL17" s="60"/>
      <c r="FM17" s="60"/>
    </row>
    <row r="18" spans="1:169">
      <c r="A18" s="50">
        <v>12</v>
      </c>
      <c r="B18" s="51"/>
      <c r="C18" s="52"/>
      <c r="D18" s="52"/>
      <c r="E18" s="53"/>
      <c r="F18" s="52">
        <f t="shared" ref="F18" ca="1" si="12">DATEDIF(E18,TODAY(),"Y")</f>
        <v>122</v>
      </c>
      <c r="G18" s="52"/>
      <c r="H18" s="54"/>
      <c r="I18" s="55"/>
      <c r="J18" s="50"/>
      <c r="K18" s="50"/>
      <c r="L18" s="56"/>
      <c r="M18" s="61"/>
      <c r="N18" s="52"/>
      <c r="O18" s="52"/>
      <c r="P18" s="57"/>
      <c r="Q18" s="57"/>
      <c r="R18" s="57"/>
      <c r="S18" s="52"/>
      <c r="T18" s="52"/>
      <c r="U18" s="52"/>
      <c r="V18" s="52"/>
      <c r="W18" s="52"/>
      <c r="X18" s="52"/>
      <c r="Y18" s="52"/>
      <c r="Z18" s="52"/>
      <c r="AA18" s="52"/>
      <c r="AB18" s="58"/>
      <c r="AC18" s="53"/>
      <c r="AD18" s="59"/>
      <c r="AE18" s="52"/>
      <c r="AF18" s="52"/>
      <c r="AG18" s="52"/>
      <c r="AH18" s="52"/>
      <c r="AI18" s="59"/>
      <c r="AJ18" s="59"/>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60"/>
      <c r="FL18" s="60"/>
      <c r="FM18" s="60"/>
    </row>
    <row r="19" spans="1:169">
      <c r="A19" s="50">
        <v>13</v>
      </c>
      <c r="B19" s="51"/>
      <c r="C19" s="52"/>
      <c r="D19" s="52"/>
      <c r="E19" s="53"/>
      <c r="F19" s="52">
        <f t="shared" ref="F19" ca="1" si="13">DATEDIF(E19,TODAY(),"Y")</f>
        <v>122</v>
      </c>
      <c r="G19" s="52"/>
      <c r="H19" s="54"/>
      <c r="I19" s="55"/>
      <c r="J19" s="50"/>
      <c r="K19" s="50"/>
      <c r="L19" s="56"/>
      <c r="M19" s="61"/>
      <c r="N19" s="52"/>
      <c r="O19" s="52"/>
      <c r="P19" s="57"/>
      <c r="Q19" s="57"/>
      <c r="R19" s="57"/>
      <c r="S19" s="52"/>
      <c r="T19" s="52"/>
      <c r="U19" s="52"/>
      <c r="V19" s="52"/>
      <c r="W19" s="52"/>
      <c r="X19" s="52"/>
      <c r="Y19" s="52"/>
      <c r="Z19" s="52"/>
      <c r="AA19" s="52"/>
      <c r="AB19" s="58"/>
      <c r="AC19" s="53"/>
      <c r="AD19" s="59"/>
      <c r="AE19" s="52"/>
      <c r="AF19" s="52"/>
      <c r="AG19" s="52"/>
      <c r="AH19" s="52"/>
      <c r="AI19" s="59"/>
      <c r="AJ19" s="59"/>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60"/>
      <c r="FL19" s="60"/>
      <c r="FM19" s="60"/>
    </row>
    <row r="20" spans="1:169">
      <c r="A20" s="50">
        <v>14</v>
      </c>
      <c r="B20" s="51"/>
      <c r="C20" s="52"/>
      <c r="D20" s="52"/>
      <c r="E20" s="53"/>
      <c r="F20" s="52">
        <f t="shared" ref="F20" ca="1" si="14">DATEDIF(E20,TODAY(),"Y")</f>
        <v>122</v>
      </c>
      <c r="G20" s="52"/>
      <c r="H20" s="54"/>
      <c r="I20" s="55"/>
      <c r="J20" s="50"/>
      <c r="K20" s="50"/>
      <c r="L20" s="56"/>
      <c r="M20" s="61"/>
      <c r="N20" s="52"/>
      <c r="O20" s="52"/>
      <c r="P20" s="57"/>
      <c r="Q20" s="57"/>
      <c r="R20" s="57"/>
      <c r="S20" s="52"/>
      <c r="T20" s="52"/>
      <c r="U20" s="52"/>
      <c r="V20" s="52"/>
      <c r="W20" s="52"/>
      <c r="X20" s="52"/>
      <c r="Y20" s="52"/>
      <c r="Z20" s="52"/>
      <c r="AA20" s="52"/>
      <c r="AB20" s="58"/>
      <c r="AC20" s="53"/>
      <c r="AD20" s="59"/>
      <c r="AE20" s="52"/>
      <c r="AF20" s="52"/>
      <c r="AG20" s="52"/>
      <c r="AH20" s="52"/>
      <c r="AI20" s="59"/>
      <c r="AJ20" s="59"/>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60"/>
      <c r="FL20" s="60"/>
      <c r="FM20" s="60"/>
    </row>
    <row r="21" spans="1:169">
      <c r="A21" s="50">
        <v>15</v>
      </c>
      <c r="B21" s="51"/>
      <c r="C21" s="52"/>
      <c r="D21" s="52"/>
      <c r="E21" s="53"/>
      <c r="F21" s="52">
        <f t="shared" ref="F21" ca="1" si="15">DATEDIF(E21,TODAY(),"Y")</f>
        <v>122</v>
      </c>
      <c r="G21" s="52"/>
      <c r="H21" s="54"/>
      <c r="I21" s="55"/>
      <c r="J21" s="50"/>
      <c r="K21" s="50"/>
      <c r="L21" s="56"/>
      <c r="M21" s="61"/>
      <c r="N21" s="52"/>
      <c r="O21" s="52"/>
      <c r="P21" s="57"/>
      <c r="Q21" s="57"/>
      <c r="R21" s="57"/>
      <c r="S21" s="52"/>
      <c r="T21" s="52"/>
      <c r="U21" s="52"/>
      <c r="V21" s="52"/>
      <c r="W21" s="52"/>
      <c r="X21" s="52"/>
      <c r="Y21" s="52"/>
      <c r="Z21" s="52"/>
      <c r="AA21" s="52"/>
      <c r="AB21" s="58"/>
      <c r="AC21" s="53"/>
      <c r="AD21" s="59"/>
      <c r="AE21" s="52"/>
      <c r="AF21" s="52"/>
      <c r="AG21" s="52"/>
      <c r="AH21" s="52"/>
      <c r="AI21" s="59"/>
      <c r="AJ21" s="59"/>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60"/>
      <c r="FL21" s="60"/>
      <c r="FM21" s="60"/>
    </row>
    <row r="22" spans="1:169">
      <c r="A22" s="50">
        <v>16</v>
      </c>
      <c r="B22" s="51"/>
      <c r="C22" s="52"/>
      <c r="D22" s="52"/>
      <c r="E22" s="53"/>
      <c r="F22" s="52">
        <f t="shared" ref="F22" ca="1" si="16">DATEDIF(E22,TODAY(),"Y")</f>
        <v>122</v>
      </c>
      <c r="G22" s="52"/>
      <c r="H22" s="54"/>
      <c r="I22" s="55"/>
      <c r="J22" s="50"/>
      <c r="K22" s="50"/>
      <c r="L22" s="56"/>
      <c r="M22" s="61"/>
      <c r="N22" s="52"/>
      <c r="O22" s="52"/>
      <c r="P22" s="57"/>
      <c r="Q22" s="57"/>
      <c r="R22" s="57"/>
      <c r="S22" s="52"/>
      <c r="T22" s="52"/>
      <c r="U22" s="52"/>
      <c r="V22" s="52"/>
      <c r="W22" s="52"/>
      <c r="X22" s="52"/>
      <c r="Y22" s="52"/>
      <c r="Z22" s="52"/>
      <c r="AA22" s="52"/>
      <c r="AB22" s="58"/>
      <c r="AC22" s="53"/>
      <c r="AD22" s="59"/>
      <c r="AE22" s="52"/>
      <c r="AF22" s="52"/>
      <c r="AG22" s="52"/>
      <c r="AH22" s="52"/>
      <c r="AI22" s="59"/>
      <c r="AJ22" s="59"/>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60"/>
      <c r="FL22" s="60"/>
      <c r="FM22" s="60"/>
    </row>
    <row r="23" spans="1:169">
      <c r="A23" s="50">
        <v>17</v>
      </c>
      <c r="B23" s="51"/>
      <c r="C23" s="52"/>
      <c r="D23" s="52"/>
      <c r="E23" s="53"/>
      <c r="F23" s="52">
        <f t="shared" ref="F23" ca="1" si="17">DATEDIF(E23,TODAY(),"Y")</f>
        <v>122</v>
      </c>
      <c r="G23" s="52"/>
      <c r="H23" s="54"/>
      <c r="I23" s="55"/>
      <c r="J23" s="50"/>
      <c r="K23" s="50"/>
      <c r="L23" s="56"/>
      <c r="M23" s="61"/>
      <c r="N23" s="52"/>
      <c r="O23" s="52"/>
      <c r="P23" s="57"/>
      <c r="Q23" s="57"/>
      <c r="R23" s="57"/>
      <c r="S23" s="52"/>
      <c r="T23" s="52"/>
      <c r="U23" s="52"/>
      <c r="V23" s="52"/>
      <c r="W23" s="52"/>
      <c r="X23" s="52"/>
      <c r="Y23" s="52"/>
      <c r="Z23" s="52"/>
      <c r="AA23" s="52"/>
      <c r="AB23" s="58"/>
      <c r="AC23" s="53"/>
      <c r="AD23" s="59"/>
      <c r="AE23" s="52"/>
      <c r="AF23" s="52"/>
      <c r="AG23" s="52"/>
      <c r="AH23" s="52"/>
      <c r="AI23" s="59"/>
      <c r="AJ23" s="59"/>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60"/>
      <c r="FL23" s="60"/>
      <c r="FM23" s="60"/>
    </row>
    <row r="24" spans="1:169">
      <c r="A24" s="50">
        <v>18</v>
      </c>
      <c r="B24" s="51"/>
      <c r="C24" s="52"/>
      <c r="D24" s="52"/>
      <c r="E24" s="53"/>
      <c r="F24" s="52">
        <f t="shared" ref="F24" ca="1" si="18">DATEDIF(E24,TODAY(),"Y")</f>
        <v>122</v>
      </c>
      <c r="G24" s="52"/>
      <c r="H24" s="54"/>
      <c r="I24" s="55"/>
      <c r="J24" s="50"/>
      <c r="K24" s="50"/>
      <c r="L24" s="56"/>
      <c r="M24" s="61"/>
      <c r="N24" s="52"/>
      <c r="O24" s="52"/>
      <c r="P24" s="57"/>
      <c r="Q24" s="57"/>
      <c r="R24" s="57"/>
      <c r="S24" s="52"/>
      <c r="T24" s="52"/>
      <c r="U24" s="52"/>
      <c r="V24" s="52"/>
      <c r="W24" s="52"/>
      <c r="X24" s="52"/>
      <c r="Y24" s="52"/>
      <c r="Z24" s="52"/>
      <c r="AA24" s="52"/>
      <c r="AB24" s="58"/>
      <c r="AC24" s="53"/>
      <c r="AD24" s="59"/>
      <c r="AE24" s="52"/>
      <c r="AF24" s="52"/>
      <c r="AG24" s="52"/>
      <c r="AH24" s="52"/>
      <c r="AI24" s="59"/>
      <c r="AJ24" s="59"/>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60"/>
      <c r="FL24" s="60"/>
      <c r="FM24" s="60"/>
    </row>
    <row r="25" spans="1:169">
      <c r="A25" s="50">
        <v>19</v>
      </c>
      <c r="B25" s="51"/>
      <c r="C25" s="52"/>
      <c r="D25" s="52"/>
      <c r="E25" s="53"/>
      <c r="F25" s="52">
        <f t="shared" ref="F25:F26" ca="1" si="19">DATEDIF(E25,TODAY(),"Y")</f>
        <v>122</v>
      </c>
      <c r="G25" s="52"/>
      <c r="H25" s="54"/>
      <c r="I25" s="55"/>
      <c r="J25" s="50"/>
      <c r="K25" s="50"/>
      <c r="L25" s="56"/>
      <c r="M25" s="61"/>
      <c r="N25" s="52"/>
      <c r="O25" s="52"/>
      <c r="P25" s="57"/>
      <c r="Q25" s="57"/>
      <c r="R25" s="57"/>
      <c r="S25" s="52"/>
      <c r="T25" s="52"/>
      <c r="U25" s="52"/>
      <c r="V25" s="52"/>
      <c r="W25" s="52"/>
      <c r="X25" s="52"/>
      <c r="Y25" s="52"/>
      <c r="Z25" s="52"/>
      <c r="AA25" s="52"/>
      <c r="AB25" s="58"/>
      <c r="AC25" s="53"/>
      <c r="AD25" s="59"/>
      <c r="AE25" s="52"/>
      <c r="AF25" s="52"/>
      <c r="AG25" s="52"/>
      <c r="AH25" s="52"/>
      <c r="AI25" s="59"/>
      <c r="AJ25" s="59"/>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60"/>
      <c r="FL25" s="60"/>
      <c r="FM25" s="60"/>
    </row>
    <row r="26" spans="1:169">
      <c r="A26" s="50">
        <v>20</v>
      </c>
      <c r="B26" s="51"/>
      <c r="C26" s="52"/>
      <c r="D26" s="52"/>
      <c r="E26" s="53"/>
      <c r="F26" s="52">
        <f t="shared" ca="1" si="19"/>
        <v>122</v>
      </c>
      <c r="G26" s="52"/>
      <c r="H26" s="54"/>
      <c r="I26" s="55"/>
      <c r="J26" s="50"/>
      <c r="K26" s="50"/>
      <c r="L26" s="56"/>
      <c r="M26" s="61"/>
      <c r="N26" s="52"/>
      <c r="O26" s="52"/>
      <c r="P26" s="57"/>
      <c r="Q26" s="57"/>
      <c r="R26" s="57"/>
      <c r="S26" s="52"/>
      <c r="T26" s="52"/>
      <c r="U26" s="52"/>
      <c r="V26" s="52"/>
      <c r="W26" s="52"/>
      <c r="X26" s="52"/>
      <c r="Y26" s="52"/>
      <c r="Z26" s="52"/>
      <c r="AA26" s="52"/>
      <c r="AB26" s="58"/>
      <c r="AC26" s="53"/>
      <c r="AD26" s="59"/>
      <c r="AE26" s="52"/>
      <c r="AF26" s="52"/>
      <c r="AG26" s="52"/>
      <c r="AH26" s="52"/>
      <c r="AI26" s="59"/>
      <c r="AJ26" s="59"/>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60"/>
      <c r="FL26" s="60"/>
      <c r="FM26" s="60"/>
    </row>
    <row r="27" spans="1:169">
      <c r="A27" s="50">
        <v>21</v>
      </c>
      <c r="B27" s="51"/>
      <c r="C27" s="52"/>
      <c r="D27" s="52"/>
      <c r="E27" s="53"/>
      <c r="F27" s="52">
        <f t="shared" ref="F27" ca="1" si="20">DATEDIF(E27,TODAY(),"Y")</f>
        <v>122</v>
      </c>
      <c r="G27" s="52"/>
      <c r="H27" s="54"/>
      <c r="I27" s="55"/>
      <c r="J27" s="50"/>
      <c r="K27" s="50"/>
      <c r="L27" s="56"/>
      <c r="M27" s="61"/>
      <c r="N27" s="52"/>
      <c r="O27" s="52"/>
      <c r="P27" s="57"/>
      <c r="Q27" s="57"/>
      <c r="R27" s="57"/>
      <c r="S27" s="52"/>
      <c r="T27" s="52"/>
      <c r="U27" s="52"/>
      <c r="V27" s="52"/>
      <c r="W27" s="52"/>
      <c r="X27" s="52"/>
      <c r="Y27" s="52"/>
      <c r="Z27" s="52"/>
      <c r="AA27" s="52"/>
      <c r="AB27" s="58"/>
      <c r="AC27" s="53"/>
      <c r="AD27" s="59"/>
      <c r="AE27" s="52"/>
      <c r="AF27" s="52"/>
      <c r="AG27" s="52"/>
      <c r="AH27" s="52"/>
      <c r="AI27" s="59"/>
      <c r="AJ27" s="59"/>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60"/>
      <c r="FL27" s="60"/>
      <c r="FM27" s="60"/>
    </row>
    <row r="28" spans="1:169">
      <c r="A28" s="50">
        <v>22</v>
      </c>
      <c r="B28" s="51"/>
      <c r="C28" s="52"/>
      <c r="D28" s="52"/>
      <c r="E28" s="53"/>
      <c r="F28" s="52">
        <f t="shared" ref="F28" ca="1" si="21">DATEDIF(E28,TODAY(),"Y")</f>
        <v>122</v>
      </c>
      <c r="G28" s="52"/>
      <c r="H28" s="54"/>
      <c r="I28" s="55"/>
      <c r="J28" s="50"/>
      <c r="K28" s="50"/>
      <c r="L28" s="56"/>
      <c r="M28" s="61"/>
      <c r="N28" s="52"/>
      <c r="O28" s="52"/>
      <c r="P28" s="57"/>
      <c r="Q28" s="57"/>
      <c r="R28" s="57"/>
      <c r="S28" s="52"/>
      <c r="T28" s="52"/>
      <c r="U28" s="52"/>
      <c r="V28" s="52"/>
      <c r="W28" s="52"/>
      <c r="X28" s="52"/>
      <c r="Y28" s="52"/>
      <c r="Z28" s="52"/>
      <c r="AA28" s="52"/>
      <c r="AB28" s="58"/>
      <c r="AC28" s="53"/>
      <c r="AD28" s="59"/>
      <c r="AE28" s="52"/>
      <c r="AF28" s="52"/>
      <c r="AG28" s="52"/>
      <c r="AH28" s="52"/>
      <c r="AI28" s="59"/>
      <c r="AJ28" s="59"/>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60"/>
      <c r="FL28" s="60"/>
      <c r="FM28" s="60"/>
    </row>
    <row r="29" spans="1:169">
      <c r="A29" s="50">
        <v>23</v>
      </c>
      <c r="B29" s="51"/>
      <c r="C29" s="52"/>
      <c r="D29" s="52"/>
      <c r="E29" s="53"/>
      <c r="F29" s="52">
        <f t="shared" ref="F29" ca="1" si="22">DATEDIF(E29,TODAY(),"Y")</f>
        <v>122</v>
      </c>
      <c r="G29" s="52"/>
      <c r="H29" s="54"/>
      <c r="I29" s="55"/>
      <c r="J29" s="50"/>
      <c r="K29" s="50"/>
      <c r="L29" s="56"/>
      <c r="M29" s="61"/>
      <c r="N29" s="52"/>
      <c r="O29" s="52"/>
      <c r="P29" s="57"/>
      <c r="Q29" s="57"/>
      <c r="R29" s="57"/>
      <c r="S29" s="52"/>
      <c r="T29" s="52"/>
      <c r="U29" s="52"/>
      <c r="V29" s="52"/>
      <c r="W29" s="52"/>
      <c r="X29" s="52"/>
      <c r="Y29" s="52"/>
      <c r="Z29" s="52"/>
      <c r="AA29" s="52"/>
      <c r="AB29" s="58"/>
      <c r="AC29" s="53"/>
      <c r="AD29" s="59"/>
      <c r="AE29" s="52"/>
      <c r="AF29" s="52"/>
      <c r="AG29" s="52"/>
      <c r="AH29" s="52"/>
      <c r="AI29" s="59"/>
      <c r="AJ29" s="59"/>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60"/>
      <c r="FL29" s="60"/>
      <c r="FM29" s="60"/>
    </row>
    <row r="30" spans="1:169">
      <c r="A30" s="50">
        <v>24</v>
      </c>
      <c r="B30" s="51"/>
      <c r="C30" s="52"/>
      <c r="D30" s="52"/>
      <c r="E30" s="53"/>
      <c r="F30" s="52">
        <f t="shared" ref="F30" ca="1" si="23">DATEDIF(E30,TODAY(),"Y")</f>
        <v>122</v>
      </c>
      <c r="G30" s="52"/>
      <c r="H30" s="54"/>
      <c r="I30" s="55"/>
      <c r="J30" s="50"/>
      <c r="K30" s="50"/>
      <c r="L30" s="56"/>
      <c r="M30" s="61"/>
      <c r="N30" s="52"/>
      <c r="O30" s="52"/>
      <c r="P30" s="57"/>
      <c r="Q30" s="57"/>
      <c r="R30" s="57"/>
      <c r="S30" s="52"/>
      <c r="T30" s="52"/>
      <c r="U30" s="52"/>
      <c r="V30" s="52"/>
      <c r="W30" s="52"/>
      <c r="X30" s="52"/>
      <c r="Y30" s="52"/>
      <c r="Z30" s="52"/>
      <c r="AA30" s="52"/>
      <c r="AB30" s="58"/>
      <c r="AC30" s="53"/>
      <c r="AD30" s="59"/>
      <c r="AE30" s="52"/>
      <c r="AF30" s="52"/>
      <c r="AG30" s="52"/>
      <c r="AH30" s="52"/>
      <c r="AI30" s="59"/>
      <c r="AJ30" s="59"/>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60"/>
      <c r="FL30" s="60"/>
      <c r="FM30" s="60"/>
    </row>
    <row r="31" spans="1:169">
      <c r="A31" s="50">
        <v>25</v>
      </c>
      <c r="B31" s="51"/>
      <c r="C31" s="52"/>
      <c r="D31" s="52"/>
      <c r="E31" s="53"/>
      <c r="F31" s="52">
        <f t="shared" ref="F31" ca="1" si="24">DATEDIF(E31,TODAY(),"Y")</f>
        <v>122</v>
      </c>
      <c r="G31" s="52"/>
      <c r="H31" s="54"/>
      <c r="I31" s="55"/>
      <c r="J31" s="50"/>
      <c r="K31" s="50"/>
      <c r="L31" s="56"/>
      <c r="M31" s="61"/>
      <c r="N31" s="52"/>
      <c r="O31" s="52"/>
      <c r="P31" s="57"/>
      <c r="Q31" s="57"/>
      <c r="R31" s="57"/>
      <c r="S31" s="52"/>
      <c r="T31" s="52"/>
      <c r="U31" s="52"/>
      <c r="V31" s="52"/>
      <c r="W31" s="52"/>
      <c r="X31" s="52"/>
      <c r="Y31" s="52"/>
      <c r="Z31" s="52"/>
      <c r="AA31" s="52"/>
      <c r="AB31" s="58"/>
      <c r="AC31" s="53"/>
      <c r="AD31" s="59"/>
      <c r="AE31" s="52"/>
      <c r="AF31" s="52"/>
      <c r="AG31" s="52"/>
      <c r="AH31" s="52"/>
      <c r="AI31" s="59"/>
      <c r="AJ31" s="59"/>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60"/>
      <c r="FL31" s="60"/>
      <c r="FM31" s="60"/>
    </row>
    <row r="32" spans="1:169">
      <c r="A32" s="50">
        <v>26</v>
      </c>
      <c r="B32" s="51"/>
      <c r="C32" s="52"/>
      <c r="D32" s="52"/>
      <c r="E32" s="53"/>
      <c r="F32" s="52">
        <f t="shared" ref="F32" ca="1" si="25">DATEDIF(E32,TODAY(),"Y")</f>
        <v>122</v>
      </c>
      <c r="G32" s="52"/>
      <c r="H32" s="54"/>
      <c r="I32" s="55"/>
      <c r="J32" s="50"/>
      <c r="K32" s="50"/>
      <c r="L32" s="56"/>
      <c r="M32" s="61"/>
      <c r="N32" s="52"/>
      <c r="O32" s="52"/>
      <c r="P32" s="57"/>
      <c r="Q32" s="57"/>
      <c r="R32" s="57"/>
      <c r="S32" s="52"/>
      <c r="T32" s="52"/>
      <c r="U32" s="52"/>
      <c r="V32" s="52"/>
      <c r="W32" s="52"/>
      <c r="X32" s="52"/>
      <c r="Y32" s="52"/>
      <c r="Z32" s="52"/>
      <c r="AA32" s="52"/>
      <c r="AB32" s="58"/>
      <c r="AC32" s="53"/>
      <c r="AD32" s="59"/>
      <c r="AE32" s="52"/>
      <c r="AF32" s="52"/>
      <c r="AG32" s="52"/>
      <c r="AH32" s="52"/>
      <c r="AI32" s="59"/>
      <c r="AJ32" s="59"/>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60"/>
      <c r="FL32" s="60"/>
      <c r="FM32" s="60"/>
    </row>
    <row r="33" spans="1:169">
      <c r="A33" s="50">
        <v>27</v>
      </c>
      <c r="B33" s="51"/>
      <c r="C33" s="52"/>
      <c r="D33" s="52"/>
      <c r="E33" s="53"/>
      <c r="F33" s="52">
        <f t="shared" ref="F33" ca="1" si="26">DATEDIF(E33,TODAY(),"Y")</f>
        <v>122</v>
      </c>
      <c r="G33" s="52"/>
      <c r="H33" s="54"/>
      <c r="I33" s="55"/>
      <c r="J33" s="50"/>
      <c r="K33" s="50"/>
      <c r="L33" s="56"/>
      <c r="M33" s="61"/>
      <c r="N33" s="52"/>
      <c r="O33" s="52"/>
      <c r="P33" s="57"/>
      <c r="Q33" s="57"/>
      <c r="R33" s="57"/>
      <c r="S33" s="52"/>
      <c r="T33" s="52"/>
      <c r="U33" s="52"/>
      <c r="V33" s="52"/>
      <c r="W33" s="52"/>
      <c r="X33" s="52"/>
      <c r="Y33" s="52"/>
      <c r="Z33" s="52"/>
      <c r="AA33" s="52"/>
      <c r="AB33" s="58"/>
      <c r="AC33" s="53"/>
      <c r="AD33" s="59"/>
      <c r="AE33" s="52"/>
      <c r="AF33" s="52"/>
      <c r="AG33" s="52"/>
      <c r="AH33" s="52"/>
      <c r="AI33" s="59"/>
      <c r="AJ33" s="59"/>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60"/>
      <c r="FL33" s="60"/>
      <c r="FM33" s="60"/>
    </row>
    <row r="34" spans="1:169">
      <c r="A34" s="50">
        <v>28</v>
      </c>
      <c r="B34" s="51"/>
      <c r="C34" s="52"/>
      <c r="D34" s="52"/>
      <c r="E34" s="53"/>
      <c r="F34" s="52">
        <f t="shared" ref="F34" ca="1" si="27">DATEDIF(E34,TODAY(),"Y")</f>
        <v>122</v>
      </c>
      <c r="G34" s="52"/>
      <c r="H34" s="54"/>
      <c r="I34" s="55"/>
      <c r="J34" s="50"/>
      <c r="K34" s="50"/>
      <c r="L34" s="56"/>
      <c r="M34" s="61"/>
      <c r="N34" s="52"/>
      <c r="O34" s="52"/>
      <c r="P34" s="57"/>
      <c r="Q34" s="57"/>
      <c r="R34" s="57"/>
      <c r="S34" s="52"/>
      <c r="T34" s="52"/>
      <c r="U34" s="52"/>
      <c r="V34" s="52"/>
      <c r="W34" s="52"/>
      <c r="X34" s="52"/>
      <c r="Y34" s="52"/>
      <c r="Z34" s="52"/>
      <c r="AA34" s="52"/>
      <c r="AB34" s="58"/>
      <c r="AC34" s="53"/>
      <c r="AD34" s="59"/>
      <c r="AE34" s="52"/>
      <c r="AF34" s="52"/>
      <c r="AG34" s="52"/>
      <c r="AH34" s="52"/>
      <c r="AI34" s="59"/>
      <c r="AJ34" s="59"/>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60"/>
      <c r="FL34" s="60"/>
      <c r="FM34" s="60"/>
    </row>
    <row r="35" spans="1:169">
      <c r="A35" s="50">
        <v>29</v>
      </c>
      <c r="B35" s="51"/>
      <c r="C35" s="52"/>
      <c r="D35" s="52"/>
      <c r="E35" s="53"/>
      <c r="F35" s="52">
        <f t="shared" ref="F35" ca="1" si="28">DATEDIF(E35,TODAY(),"Y")</f>
        <v>122</v>
      </c>
      <c r="G35" s="52"/>
      <c r="H35" s="54"/>
      <c r="I35" s="55"/>
      <c r="J35" s="50"/>
      <c r="K35" s="50"/>
      <c r="L35" s="56"/>
      <c r="M35" s="61"/>
      <c r="N35" s="52"/>
      <c r="O35" s="52"/>
      <c r="P35" s="57"/>
      <c r="Q35" s="57"/>
      <c r="R35" s="57"/>
      <c r="S35" s="52"/>
      <c r="T35" s="52"/>
      <c r="U35" s="52"/>
      <c r="V35" s="52"/>
      <c r="W35" s="52"/>
      <c r="X35" s="52"/>
      <c r="Y35" s="52"/>
      <c r="Z35" s="52"/>
      <c r="AA35" s="52"/>
      <c r="AB35" s="58"/>
      <c r="AC35" s="53"/>
      <c r="AD35" s="59"/>
      <c r="AE35" s="52"/>
      <c r="AF35" s="52"/>
      <c r="AG35" s="52"/>
      <c r="AH35" s="52"/>
      <c r="AI35" s="59"/>
      <c r="AJ35" s="59"/>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60"/>
      <c r="FL35" s="60"/>
      <c r="FM35" s="60"/>
    </row>
    <row r="36" spans="1:169">
      <c r="A36" s="50">
        <v>30</v>
      </c>
      <c r="B36" s="51"/>
      <c r="C36" s="52"/>
      <c r="D36" s="52"/>
      <c r="E36" s="53"/>
      <c r="F36" s="52">
        <f t="shared" ref="F36" ca="1" si="29">DATEDIF(E36,TODAY(),"Y")</f>
        <v>122</v>
      </c>
      <c r="G36" s="52"/>
      <c r="H36" s="54"/>
      <c r="I36" s="55"/>
      <c r="J36" s="50"/>
      <c r="K36" s="50"/>
      <c r="L36" s="56"/>
      <c r="M36" s="61"/>
      <c r="N36" s="52"/>
      <c r="O36" s="52"/>
      <c r="P36" s="57"/>
      <c r="Q36" s="57"/>
      <c r="R36" s="57"/>
      <c r="S36" s="52"/>
      <c r="T36" s="52"/>
      <c r="U36" s="52"/>
      <c r="V36" s="52"/>
      <c r="W36" s="52"/>
      <c r="X36" s="52"/>
      <c r="Y36" s="52"/>
      <c r="Z36" s="52"/>
      <c r="AA36" s="52"/>
      <c r="AB36" s="58"/>
      <c r="AC36" s="53"/>
      <c r="AD36" s="59"/>
      <c r="AE36" s="52"/>
      <c r="AF36" s="52"/>
      <c r="AG36" s="52"/>
      <c r="AH36" s="52"/>
      <c r="AI36" s="59"/>
      <c r="AJ36" s="59"/>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60"/>
      <c r="FL36" s="60"/>
      <c r="FM36" s="60"/>
    </row>
    <row r="37" spans="1:169">
      <c r="A37" s="50">
        <v>31</v>
      </c>
      <c r="B37" s="51"/>
      <c r="C37" s="52"/>
      <c r="D37" s="52"/>
      <c r="E37" s="53"/>
      <c r="F37" s="52">
        <f t="shared" ref="F37" ca="1" si="30">DATEDIF(E37,TODAY(),"Y")</f>
        <v>122</v>
      </c>
      <c r="G37" s="52"/>
      <c r="H37" s="54"/>
      <c r="I37" s="55"/>
      <c r="J37" s="50"/>
      <c r="K37" s="50"/>
      <c r="L37" s="56"/>
      <c r="M37" s="61"/>
      <c r="N37" s="52"/>
      <c r="O37" s="52"/>
      <c r="P37" s="57"/>
      <c r="Q37" s="57"/>
      <c r="R37" s="57"/>
      <c r="S37" s="52"/>
      <c r="T37" s="52"/>
      <c r="U37" s="52"/>
      <c r="V37" s="52"/>
      <c r="W37" s="52"/>
      <c r="X37" s="52"/>
      <c r="Y37" s="52"/>
      <c r="Z37" s="52"/>
      <c r="AA37" s="52"/>
      <c r="AB37" s="58"/>
      <c r="AC37" s="53"/>
      <c r="AD37" s="59"/>
      <c r="AE37" s="52"/>
      <c r="AF37" s="52"/>
      <c r="AG37" s="52"/>
      <c r="AH37" s="52"/>
      <c r="AI37" s="59"/>
      <c r="AJ37" s="59"/>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60"/>
      <c r="FL37" s="60"/>
      <c r="FM37" s="60"/>
    </row>
    <row r="38" spans="1:169">
      <c r="A38" s="50">
        <v>32</v>
      </c>
      <c r="B38" s="51"/>
      <c r="C38" s="52"/>
      <c r="D38" s="52"/>
      <c r="E38" s="53"/>
      <c r="F38" s="52">
        <f t="shared" ref="F38" ca="1" si="31">DATEDIF(E38,TODAY(),"Y")</f>
        <v>122</v>
      </c>
      <c r="G38" s="52"/>
      <c r="H38" s="54"/>
      <c r="I38" s="55"/>
      <c r="J38" s="50"/>
      <c r="K38" s="50"/>
      <c r="L38" s="56"/>
      <c r="M38" s="61"/>
      <c r="N38" s="52"/>
      <c r="O38" s="52"/>
      <c r="P38" s="57"/>
      <c r="Q38" s="57"/>
      <c r="R38" s="57"/>
      <c r="S38" s="52"/>
      <c r="T38" s="52"/>
      <c r="U38" s="52"/>
      <c r="V38" s="52"/>
      <c r="W38" s="52"/>
      <c r="X38" s="52"/>
      <c r="Y38" s="52"/>
      <c r="Z38" s="52"/>
      <c r="AA38" s="52"/>
      <c r="AB38" s="58"/>
      <c r="AC38" s="53"/>
      <c r="AD38" s="59"/>
      <c r="AE38" s="52"/>
      <c r="AF38" s="52"/>
      <c r="AG38" s="52"/>
      <c r="AH38" s="52"/>
      <c r="AI38" s="59"/>
      <c r="AJ38" s="59"/>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60"/>
      <c r="FL38" s="60"/>
      <c r="FM38" s="60"/>
    </row>
    <row r="39" spans="1:169">
      <c r="A39" s="50">
        <v>33</v>
      </c>
      <c r="B39" s="51"/>
      <c r="C39" s="52"/>
      <c r="D39" s="52"/>
      <c r="E39" s="53"/>
      <c r="F39" s="52">
        <f t="shared" ref="F39" ca="1" si="32">DATEDIF(E39,TODAY(),"Y")</f>
        <v>122</v>
      </c>
      <c r="G39" s="52"/>
      <c r="H39" s="54"/>
      <c r="I39" s="55"/>
      <c r="J39" s="50"/>
      <c r="K39" s="50"/>
      <c r="L39" s="56"/>
      <c r="M39" s="61"/>
      <c r="N39" s="52"/>
      <c r="O39" s="52"/>
      <c r="P39" s="57"/>
      <c r="Q39" s="57"/>
      <c r="R39" s="57"/>
      <c r="S39" s="52"/>
      <c r="T39" s="52"/>
      <c r="U39" s="52"/>
      <c r="V39" s="52"/>
      <c r="W39" s="52"/>
      <c r="X39" s="52"/>
      <c r="Y39" s="52"/>
      <c r="Z39" s="52"/>
      <c r="AA39" s="52"/>
      <c r="AB39" s="58"/>
      <c r="AC39" s="53"/>
      <c r="AD39" s="59"/>
      <c r="AE39" s="52"/>
      <c r="AF39" s="52"/>
      <c r="AG39" s="52"/>
      <c r="AH39" s="52"/>
      <c r="AI39" s="59"/>
      <c r="AJ39" s="59"/>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60"/>
      <c r="FL39" s="60"/>
      <c r="FM39" s="60"/>
    </row>
    <row r="40" spans="1:169">
      <c r="A40" s="50">
        <v>34</v>
      </c>
      <c r="B40" s="51"/>
      <c r="C40" s="52"/>
      <c r="D40" s="52"/>
      <c r="E40" s="53"/>
      <c r="F40" s="52">
        <f t="shared" ref="F40" ca="1" si="33">DATEDIF(E40,TODAY(),"Y")</f>
        <v>122</v>
      </c>
      <c r="G40" s="52"/>
      <c r="H40" s="54"/>
      <c r="I40" s="55"/>
      <c r="J40" s="50"/>
      <c r="K40" s="50"/>
      <c r="L40" s="56"/>
      <c r="M40" s="61"/>
      <c r="N40" s="52"/>
      <c r="O40" s="52"/>
      <c r="P40" s="57"/>
      <c r="Q40" s="57"/>
      <c r="R40" s="57"/>
      <c r="S40" s="52"/>
      <c r="T40" s="52"/>
      <c r="U40" s="52"/>
      <c r="V40" s="52"/>
      <c r="W40" s="52"/>
      <c r="X40" s="52"/>
      <c r="Y40" s="52"/>
      <c r="Z40" s="52"/>
      <c r="AA40" s="52"/>
      <c r="AB40" s="58"/>
      <c r="AC40" s="53"/>
      <c r="AD40" s="59"/>
      <c r="AE40" s="52"/>
      <c r="AF40" s="52"/>
      <c r="AG40" s="52"/>
      <c r="AH40" s="52"/>
      <c r="AI40" s="59"/>
      <c r="AJ40" s="59"/>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60"/>
      <c r="FL40" s="60"/>
      <c r="FM40" s="60"/>
    </row>
    <row r="41" spans="1:169">
      <c r="A41" s="50">
        <v>35</v>
      </c>
      <c r="B41" s="51"/>
      <c r="C41" s="52"/>
      <c r="D41" s="52"/>
      <c r="E41" s="53"/>
      <c r="F41" s="52">
        <f t="shared" ref="F41" ca="1" si="34">DATEDIF(E41,TODAY(),"Y")</f>
        <v>122</v>
      </c>
      <c r="G41" s="52"/>
      <c r="H41" s="54"/>
      <c r="I41" s="55"/>
      <c r="J41" s="50"/>
      <c r="K41" s="50"/>
      <c r="L41" s="56"/>
      <c r="M41" s="61"/>
      <c r="N41" s="52"/>
      <c r="O41" s="52"/>
      <c r="P41" s="57"/>
      <c r="Q41" s="57"/>
      <c r="R41" s="57"/>
      <c r="S41" s="52"/>
      <c r="T41" s="52"/>
      <c r="U41" s="52"/>
      <c r="V41" s="52"/>
      <c r="W41" s="52"/>
      <c r="X41" s="52"/>
      <c r="Y41" s="52"/>
      <c r="Z41" s="52"/>
      <c r="AA41" s="52"/>
      <c r="AB41" s="58"/>
      <c r="AC41" s="53"/>
      <c r="AD41" s="59"/>
      <c r="AE41" s="52"/>
      <c r="AF41" s="52"/>
      <c r="AG41" s="52"/>
      <c r="AH41" s="52"/>
      <c r="AI41" s="59"/>
      <c r="AJ41" s="59"/>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60"/>
      <c r="FL41" s="60"/>
      <c r="FM41" s="60"/>
    </row>
  </sheetData>
  <sheetProtection sheet="1" formatCells="0" formatColumns="0" formatRows="0" insertRows="0" insertHyperlinks="0" deleteRows="0" sort="0" autoFilter="0" pivotTables="0"/>
  <dataConsolidate/>
  <mergeCells count="16">
    <mergeCell ref="EQ1:EW1"/>
    <mergeCell ref="DI1:DW1"/>
    <mergeCell ref="EJ1:EP1"/>
    <mergeCell ref="FO4:FR4"/>
    <mergeCell ref="H1:O1"/>
    <mergeCell ref="P1:AC1"/>
    <mergeCell ref="AM1:AN1"/>
    <mergeCell ref="AO1:BC1"/>
    <mergeCell ref="AD1:AH1"/>
    <mergeCell ref="BD1:BM1"/>
    <mergeCell ref="BN1:BW1"/>
    <mergeCell ref="BX1:CE1"/>
    <mergeCell ref="CM1:CN1"/>
    <mergeCell ref="CO1:CS1"/>
    <mergeCell ref="CV1:DH1"/>
    <mergeCell ref="FL1:FM1"/>
  </mergeCells>
  <phoneticPr fontId="5"/>
  <conditionalFormatting sqref="FJ5">
    <cfRule type="expression" dxfId="14170" priority="23806">
      <formula>FJ5=""</formula>
    </cfRule>
  </conditionalFormatting>
  <conditionalFormatting sqref="C5">
    <cfRule type="expression" dxfId="14169" priority="24049">
      <formula>C5=""</formula>
    </cfRule>
  </conditionalFormatting>
  <conditionalFormatting sqref="D5">
    <cfRule type="expression" dxfId="14168" priority="24048">
      <formula>D5=""</formula>
    </cfRule>
  </conditionalFormatting>
  <conditionalFormatting sqref="E5">
    <cfRule type="expression" dxfId="14167" priority="24047">
      <formula>E5=""</formula>
    </cfRule>
  </conditionalFormatting>
  <conditionalFormatting sqref="G5">
    <cfRule type="expression" dxfId="14166" priority="24046">
      <formula>G5=""</formula>
    </cfRule>
  </conditionalFormatting>
  <conditionalFormatting sqref="J5">
    <cfRule type="expression" dxfId="14165" priority="15062">
      <formula>FL5&lt;&gt;""</formula>
    </cfRule>
    <cfRule type="expression" dxfId="14164" priority="24045">
      <formula>AND(J5="",K5="")</formula>
    </cfRule>
  </conditionalFormatting>
  <conditionalFormatting sqref="K5">
    <cfRule type="expression" dxfId="14163" priority="15061">
      <formula>FL5&lt;&gt;""</formula>
    </cfRule>
    <cfRule type="expression" dxfId="14162" priority="24044">
      <formula>AND(J5="",K5="")</formula>
    </cfRule>
  </conditionalFormatting>
  <conditionalFormatting sqref="N5">
    <cfRule type="expression" dxfId="14161" priority="15060">
      <formula>FL5&lt;&gt;""</formula>
    </cfRule>
    <cfRule type="expression" dxfId="14160" priority="24043">
      <formula>N5=""</formula>
    </cfRule>
  </conditionalFormatting>
  <conditionalFormatting sqref="P5">
    <cfRule type="expression" dxfId="14159" priority="15058">
      <formula>FL5&lt;&gt;""</formula>
    </cfRule>
    <cfRule type="expression" dxfId="14158" priority="24040">
      <formula>AND(P5&lt;&gt;"",OR(Q5:AC5&lt;&gt;""))</formula>
    </cfRule>
    <cfRule type="expression" dxfId="14157" priority="24041">
      <formula>AND(P5="",AND(Q5:AC5=""))</formula>
    </cfRule>
  </conditionalFormatting>
  <conditionalFormatting sqref="Q5">
    <cfRule type="expression" dxfId="14156" priority="15057">
      <formula>FL5&lt;&gt;""</formula>
    </cfRule>
    <cfRule type="expression" dxfId="14155" priority="24038">
      <formula>AND(P5&lt;&gt;"",OR(Q5:AC5&lt;&gt;""))</formula>
    </cfRule>
    <cfRule type="expression" dxfId="14154" priority="24039">
      <formula>AND(P5="",AND(Q5:AC5=""))</formula>
    </cfRule>
  </conditionalFormatting>
  <conditionalFormatting sqref="R5">
    <cfRule type="expression" dxfId="14153" priority="15056">
      <formula>FL5&lt;&gt;""</formula>
    </cfRule>
    <cfRule type="expression" dxfId="14152" priority="24036">
      <formula>AND(P5&lt;&gt;"",OR(Q5:AC5&lt;&gt;""))</formula>
    </cfRule>
    <cfRule type="expression" dxfId="14151" priority="24037">
      <formula>AND(P5="",AND(Q5:AC5=""))</formula>
    </cfRule>
  </conditionalFormatting>
  <conditionalFormatting sqref="S5">
    <cfRule type="expression" dxfId="14150" priority="15055">
      <formula>FL5&lt;&gt;""</formula>
    </cfRule>
    <cfRule type="expression" dxfId="14149" priority="24024">
      <formula>AND(P5&lt;&gt;"",OR(Q5:AC5&lt;&gt;""))</formula>
    </cfRule>
    <cfRule type="expression" dxfId="14148" priority="24035">
      <formula>AND(P5="",AND(Q5:AC5=""))</formula>
    </cfRule>
  </conditionalFormatting>
  <conditionalFormatting sqref="T5">
    <cfRule type="expression" dxfId="14147" priority="15054">
      <formula>FL5&lt;&gt;""</formula>
    </cfRule>
    <cfRule type="expression" dxfId="14146" priority="24023">
      <formula>AND(P5&lt;&gt;"",OR(Q5:AC5&lt;&gt;""))</formula>
    </cfRule>
    <cfRule type="expression" dxfId="14145" priority="24034">
      <formula>AND(P5="",AND(Q5:AC5=""))</formula>
    </cfRule>
  </conditionalFormatting>
  <conditionalFormatting sqref="U5">
    <cfRule type="expression" dxfId="14144" priority="15053">
      <formula>FL5&lt;&gt;""</formula>
    </cfRule>
    <cfRule type="expression" dxfId="14143" priority="24022">
      <formula>AND(P5&lt;&gt;"",OR(Q5:AC5&lt;&gt;""))</formula>
    </cfRule>
    <cfRule type="expression" dxfId="14142" priority="24033">
      <formula>AND(P5="",AND(Q5:AC5=""))</formula>
    </cfRule>
  </conditionalFormatting>
  <conditionalFormatting sqref="V5">
    <cfRule type="expression" dxfId="14141" priority="15051">
      <formula>FL5&lt;&gt;""</formula>
    </cfRule>
    <cfRule type="expression" dxfId="14140" priority="24021">
      <formula>AND(P5&lt;&gt;"",OR(Q5:AC5&lt;&gt;""))</formula>
    </cfRule>
    <cfRule type="expression" dxfId="14139" priority="24032">
      <formula>AND(P5="",AND(Q5:AC5=""))</formula>
    </cfRule>
  </conditionalFormatting>
  <conditionalFormatting sqref="W5">
    <cfRule type="expression" dxfId="14138" priority="15050">
      <formula>FL5&lt;&gt;""</formula>
    </cfRule>
    <cfRule type="expression" dxfId="14137" priority="24020">
      <formula>AND(P5&lt;&gt;"",OR(Q5:AC5&lt;&gt;""))</formula>
    </cfRule>
    <cfRule type="expression" dxfId="14136" priority="24031">
      <formula>AND(P5="",AND(Q5:AC5=""))</formula>
    </cfRule>
  </conditionalFormatting>
  <conditionalFormatting sqref="X5">
    <cfRule type="expression" dxfId="14135" priority="15049">
      <formula>FL5&lt;&gt;""</formula>
    </cfRule>
    <cfRule type="expression" dxfId="14134" priority="24019">
      <formula>AND(P5&lt;&gt;"",OR(Q5:AC5&lt;&gt;""))</formula>
    </cfRule>
    <cfRule type="expression" dxfId="14133" priority="24030">
      <formula>AND(P5="",AND(Q5:AC5=""))</formula>
    </cfRule>
  </conditionalFormatting>
  <conditionalFormatting sqref="Y5">
    <cfRule type="expression" dxfId="14132" priority="15048">
      <formula>FL5&lt;&gt;""</formula>
    </cfRule>
    <cfRule type="expression" dxfId="14131" priority="24018">
      <formula>AND(P5&lt;&gt;"",OR(Q5:AC5&lt;&gt;""))</formula>
    </cfRule>
    <cfRule type="expression" dxfId="14130" priority="24029">
      <formula>AND(P5="",AND(Q5:AC5=""))</formula>
    </cfRule>
  </conditionalFormatting>
  <conditionalFormatting sqref="Z5">
    <cfRule type="expression" dxfId="14129" priority="15047">
      <formula>FL5&lt;&gt;""</formula>
    </cfRule>
    <cfRule type="expression" dxfId="14128" priority="24017">
      <formula>AND(P5&lt;&gt;"",OR(Q5:AC5&lt;&gt;""))</formula>
    </cfRule>
    <cfRule type="expression" dxfId="14127" priority="24028">
      <formula>AND(P5="",AND(Q5:AC5=""))</formula>
    </cfRule>
  </conditionalFormatting>
  <conditionalFormatting sqref="AA5">
    <cfRule type="expression" dxfId="14126" priority="15046">
      <formula>FL5&lt;&gt;""</formula>
    </cfRule>
    <cfRule type="expression" dxfId="14125" priority="24016">
      <formula>AND(P5&lt;&gt;"",OR(Q5:AC5&lt;&gt;""))</formula>
    </cfRule>
    <cfRule type="expression" dxfId="14124" priority="24027">
      <formula>AND(P5="",AND(Q5:AC5=""))</formula>
    </cfRule>
  </conditionalFormatting>
  <conditionalFormatting sqref="AB5">
    <cfRule type="expression" dxfId="14123" priority="15045">
      <formula>FL5&lt;&gt;""</formula>
    </cfRule>
    <cfRule type="expression" dxfId="14122" priority="24015">
      <formula>AND(P5&lt;&gt;"",OR(Q5:AC5&lt;&gt;""))</formula>
    </cfRule>
    <cfRule type="expression" dxfId="14121" priority="24026">
      <formula>AND(P5="",AND(Q5:AC5=""))</formula>
    </cfRule>
  </conditionalFormatting>
  <conditionalFormatting sqref="AC5">
    <cfRule type="expression" dxfId="14120" priority="15044">
      <formula>FL5&lt;&gt;""</formula>
    </cfRule>
    <cfRule type="expression" dxfId="14119" priority="24014">
      <formula>AND(P5&lt;&gt;"",OR(Q5:AC5&lt;&gt;""))</formula>
    </cfRule>
    <cfRule type="expression" dxfId="14118" priority="24025">
      <formula>AND(P5="",AND(Q5:AC5=""))</formula>
    </cfRule>
  </conditionalFormatting>
  <conditionalFormatting sqref="AD5">
    <cfRule type="expression" dxfId="14117" priority="15043">
      <formula>FL5&lt;&gt;""</formula>
    </cfRule>
    <cfRule type="expression" dxfId="14116" priority="24011">
      <formula>AND(AD5="無",OR(AE5:AH5&lt;&gt;""))</formula>
    </cfRule>
    <cfRule type="expression" dxfId="14115" priority="24012">
      <formula>AND(AD5="有",AND(AE5:AH5=""))</formula>
    </cfRule>
    <cfRule type="expression" dxfId="14114" priority="24013">
      <formula>AD5=""</formula>
    </cfRule>
  </conditionalFormatting>
  <conditionalFormatting sqref="AE5">
    <cfRule type="expression" dxfId="14113" priority="24006">
      <formula>AND(AD5="無",OR(AE5:AH5&lt;&gt;""))</formula>
    </cfRule>
    <cfRule type="expression" dxfId="14112" priority="24010">
      <formula>AND(AD5="有",AND(AE5:AH5=""))</formula>
    </cfRule>
  </conditionalFormatting>
  <conditionalFormatting sqref="AF5">
    <cfRule type="expression" dxfId="14111" priority="24005">
      <formula>AND(AD5="無",OR(AE5:AH5&lt;&gt;""))</formula>
    </cfRule>
    <cfRule type="expression" dxfId="14110" priority="24009">
      <formula>AND(AD5="有",AND(AE5:AH5=""))</formula>
    </cfRule>
  </conditionalFormatting>
  <conditionalFormatting sqref="AG5">
    <cfRule type="expression" dxfId="14109" priority="24004">
      <formula>AND(AD5="無",OR(AE5:AH5&lt;&gt;""))</formula>
    </cfRule>
    <cfRule type="expression" dxfId="14108" priority="24008">
      <formula>AND(AD5="有",AND(AE5:AH5=""))</formula>
    </cfRule>
  </conditionalFormatting>
  <conditionalFormatting sqref="AH5">
    <cfRule type="expression" dxfId="14107" priority="24003">
      <formula>AND(AD5="無",OR(AE5:AH5&lt;&gt;""))</formula>
    </cfRule>
    <cfRule type="expression" dxfId="14106" priority="24007">
      <formula>AND(AD5="有",AND(AE5:AH5=""))</formula>
    </cfRule>
  </conditionalFormatting>
  <conditionalFormatting sqref="AI5">
    <cfRule type="expression" dxfId="14105" priority="15042">
      <formula>FL5&lt;&gt;""</formula>
    </cfRule>
    <cfRule type="expression" dxfId="14104" priority="24002">
      <formula>AI5=""</formula>
    </cfRule>
  </conditionalFormatting>
  <conditionalFormatting sqref="AJ5">
    <cfRule type="expression" dxfId="14103" priority="15041">
      <formula>FL5&lt;&gt;""</formula>
    </cfRule>
    <cfRule type="expression" dxfId="14102" priority="24001">
      <formula>AJ5=""</formula>
    </cfRule>
  </conditionalFormatting>
  <conditionalFormatting sqref="AK5">
    <cfRule type="expression" dxfId="14101" priority="15040">
      <formula>FL5&lt;&gt;""</formula>
    </cfRule>
    <cfRule type="expression" dxfId="14100" priority="24000">
      <formula>AK5=""</formula>
    </cfRule>
  </conditionalFormatting>
  <conditionalFormatting sqref="AL5">
    <cfRule type="expression" dxfId="14099" priority="15039">
      <formula>FL5&lt;&gt;""</formula>
    </cfRule>
    <cfRule type="expression" dxfId="14098" priority="23999">
      <formula>AL5=""</formula>
    </cfRule>
  </conditionalFormatting>
  <conditionalFormatting sqref="AM5">
    <cfRule type="expression" dxfId="14097" priority="15038">
      <formula>FL5&lt;&gt;""</formula>
    </cfRule>
    <cfRule type="expression" dxfId="14096" priority="23994">
      <formula>AND(AM5="なし",AN5&lt;&gt;"")</formula>
    </cfRule>
    <cfRule type="expression" dxfId="14095" priority="23995">
      <formula>AND(AM5="あり",AN5="")</formula>
    </cfRule>
    <cfRule type="expression" dxfId="14094" priority="23998">
      <formula>AM5=""</formula>
    </cfRule>
  </conditionalFormatting>
  <conditionalFormatting sqref="AN5">
    <cfRule type="expression" dxfId="14093" priority="23996">
      <formula>AND(AM5="なし",AN5&lt;&gt;"")</formula>
    </cfRule>
    <cfRule type="expression" dxfId="14092" priority="23997">
      <formula>AND(AM5="あり",AN5="")</formula>
    </cfRule>
  </conditionalFormatting>
  <conditionalFormatting sqref="AO5">
    <cfRule type="expression" dxfId="14091" priority="15037">
      <formula>FL5&lt;&gt;""</formula>
    </cfRule>
    <cfRule type="expression" dxfId="14090" priority="23992">
      <formula>AND(AO5&lt;&gt;"",OR(AP5:BC5&lt;&gt;""))</formula>
    </cfRule>
    <cfRule type="expression" dxfId="14089" priority="23993">
      <formula>AND(AO5="",AND(AP5:BC5=""))</formula>
    </cfRule>
  </conditionalFormatting>
  <conditionalFormatting sqref="AP5">
    <cfRule type="expression" dxfId="14088" priority="15036">
      <formula>FL5&lt;&gt;""</formula>
    </cfRule>
    <cfRule type="expression" dxfId="14087" priority="23990">
      <formula>AND(AO5&lt;&gt;"",OR(AP5:BC5&lt;&gt;""))</formula>
    </cfRule>
    <cfRule type="expression" dxfId="14086" priority="23991">
      <formula>AND(AO5="",AND(AP5:BC5=""))</formula>
    </cfRule>
  </conditionalFormatting>
  <conditionalFormatting sqref="AQ5">
    <cfRule type="expression" dxfId="14085" priority="15035">
      <formula>FL5&lt;&gt;""</formula>
    </cfRule>
    <cfRule type="expression" dxfId="14084" priority="23988">
      <formula>AND(AO5&lt;&gt;"",OR(AP5:BC5&lt;&gt;""))</formula>
    </cfRule>
    <cfRule type="expression" dxfId="14083" priority="23989">
      <formula>AND(AO5="",AND(AP5:BC5=""))</formula>
    </cfRule>
  </conditionalFormatting>
  <conditionalFormatting sqref="AR5">
    <cfRule type="expression" dxfId="14082" priority="15034">
      <formula>FL5&lt;&gt;""</formula>
    </cfRule>
    <cfRule type="expression" dxfId="14081" priority="23986">
      <formula>AND(AO5&lt;&gt;"",OR(AP5:BC5&lt;&gt;""))</formula>
    </cfRule>
    <cfRule type="expression" dxfId="14080" priority="23987">
      <formula>AND(AO5="",AND(AP5:BC5=""))</formula>
    </cfRule>
  </conditionalFormatting>
  <conditionalFormatting sqref="AS5">
    <cfRule type="expression" dxfId="14079" priority="15033">
      <formula>FL5&lt;&gt;""</formula>
    </cfRule>
    <cfRule type="expression" dxfId="14078" priority="23984">
      <formula>AND(AO5&lt;&gt;"",OR(AP5:BC5&lt;&gt;""))</formula>
    </cfRule>
    <cfRule type="expression" dxfId="14077" priority="23985">
      <formula>AND(AO5="",AND(AP5:BC5=""))</formula>
    </cfRule>
  </conditionalFormatting>
  <conditionalFormatting sqref="AT5">
    <cfRule type="expression" dxfId="14076" priority="15032">
      <formula>FL5&lt;&gt;""</formula>
    </cfRule>
    <cfRule type="expression" dxfId="14075" priority="23982">
      <formula>AND(AO5&lt;&gt;"",OR(AP5:BC5&lt;&gt;""))</formula>
    </cfRule>
    <cfRule type="expression" dxfId="14074" priority="23983">
      <formula>AND(AO5="",AND(AP5:BC5=""))</formula>
    </cfRule>
  </conditionalFormatting>
  <conditionalFormatting sqref="AU5">
    <cfRule type="expression" dxfId="14073" priority="15031">
      <formula>FL5&lt;&gt;""</formula>
    </cfRule>
    <cfRule type="expression" dxfId="14072" priority="23980">
      <formula>AND(AO5&lt;&gt;"",OR(AP5:BC5&lt;&gt;""))</formula>
    </cfRule>
    <cfRule type="expression" dxfId="14071" priority="23981">
      <formula>AND(AO5="",AND(AP5:BC5=""))</formula>
    </cfRule>
  </conditionalFormatting>
  <conditionalFormatting sqref="AV5">
    <cfRule type="expression" dxfId="14070" priority="15030">
      <formula>FL5&lt;&gt;""</formula>
    </cfRule>
    <cfRule type="expression" dxfId="14069" priority="23978">
      <formula>AND(AO5&lt;&gt;"",OR(AP5:BC5&lt;&gt;""))</formula>
    </cfRule>
    <cfRule type="expression" dxfId="14068" priority="23979">
      <formula>AND(AO5="",AND(AP5:BC5=""))</formula>
    </cfRule>
  </conditionalFormatting>
  <conditionalFormatting sqref="AW5">
    <cfRule type="expression" dxfId="14067" priority="15029">
      <formula>FL5&lt;&gt;""</formula>
    </cfRule>
    <cfRule type="expression" dxfId="14066" priority="23976">
      <formula>AND(AO5&lt;&gt;"",OR(AP5:BC5&lt;&gt;""))</formula>
    </cfRule>
    <cfRule type="expression" dxfId="14065" priority="23977">
      <formula>AND(AO5="",AND(AP5:BC5=""))</formula>
    </cfRule>
  </conditionalFormatting>
  <conditionalFormatting sqref="AX5">
    <cfRule type="expression" dxfId="14064" priority="15028">
      <formula>FL5&lt;&gt;""</formula>
    </cfRule>
    <cfRule type="expression" dxfId="14063" priority="23974">
      <formula>AND(AO5&lt;&gt;"",OR(AP5:BC5&lt;&gt;""))</formula>
    </cfRule>
    <cfRule type="expression" dxfId="14062" priority="23975">
      <formula>AND(AO5="",AND(AP5:BC5=""))</formula>
    </cfRule>
  </conditionalFormatting>
  <conditionalFormatting sqref="AY5">
    <cfRule type="expression" dxfId="14061" priority="15027">
      <formula>FL5&lt;&gt;""</formula>
    </cfRule>
    <cfRule type="expression" dxfId="14060" priority="23972">
      <formula>AND(AO5&lt;&gt;"",OR(AP5:BC5&lt;&gt;""))</formula>
    </cfRule>
    <cfRule type="expression" dxfId="14059" priority="23973">
      <formula>AND(AO5="",AND(AP5:BC5=""))</formula>
    </cfRule>
  </conditionalFormatting>
  <conditionalFormatting sqref="AZ5">
    <cfRule type="expression" dxfId="14058" priority="15026">
      <formula>FL5&lt;&gt;""</formula>
    </cfRule>
    <cfRule type="expression" dxfId="14057" priority="23970">
      <formula>AND(AO5&lt;&gt;"",OR(AP5:BC5&lt;&gt;""))</formula>
    </cfRule>
    <cfRule type="expression" dxfId="14056" priority="23971">
      <formula>AND(AO5="",AND(AP5:BC5=""))</formula>
    </cfRule>
  </conditionalFormatting>
  <conditionalFormatting sqref="BA5">
    <cfRule type="expression" dxfId="14055" priority="15025">
      <formula>FL5&lt;&gt;""</formula>
    </cfRule>
    <cfRule type="expression" dxfId="14054" priority="23968">
      <formula>AND(AO5&lt;&gt;"",OR(AP5:BC5&lt;&gt;""))</formula>
    </cfRule>
    <cfRule type="expression" dxfId="14053" priority="23969">
      <formula>AND(AO5="",AND(AP5:BC5=""))</formula>
    </cfRule>
  </conditionalFormatting>
  <conditionalFormatting sqref="BB5">
    <cfRule type="expression" dxfId="14052" priority="15024">
      <formula>FL5&lt;&gt;""</formula>
    </cfRule>
    <cfRule type="expression" dxfId="14051" priority="23966">
      <formula>AND(AO5&lt;&gt;"",OR(AP5:BC5&lt;&gt;""))</formula>
    </cfRule>
    <cfRule type="expression" dxfId="14050" priority="23967">
      <formula>AND(AO5="",AND(AP5:BC5=""))</formula>
    </cfRule>
  </conditionalFormatting>
  <conditionalFormatting sqref="BC5">
    <cfRule type="expression" dxfId="14049" priority="15023">
      <formula>FL5&lt;&gt;""</formula>
    </cfRule>
    <cfRule type="expression" dxfId="14048" priority="23964">
      <formula>AND(AO5&lt;&gt;"",OR(AP5:BC5&lt;&gt;""))</formula>
    </cfRule>
    <cfRule type="expression" dxfId="14047" priority="23965">
      <formula>AND(AO5="",AND(AP5:BC5=""))</formula>
    </cfRule>
  </conditionalFormatting>
  <conditionalFormatting sqref="BF5">
    <cfRule type="expression" dxfId="14046" priority="23804">
      <formula>AND(BD5="独居",BF5&gt;=1)</formula>
    </cfRule>
    <cfRule type="expression" dxfId="14045" priority="23962">
      <formula>AND(BD5="同居",AND(BM5="",BF5&lt;&gt;COUNTA(BH5:BL5)))</formula>
    </cfRule>
    <cfRule type="expression" dxfId="14044" priority="23963">
      <formula>AND(BD5="同居",OR(BF5="",BF5=0))</formula>
    </cfRule>
  </conditionalFormatting>
  <conditionalFormatting sqref="BG5">
    <cfRule type="expression" dxfId="14043" priority="23960">
      <formula>AND(BD5="独居",BG5&gt;=1)</formula>
    </cfRule>
    <cfRule type="expression" dxfId="14042" priority="23961">
      <formula>AND(BD5="同居",OR(BG5="",BG5&gt;BF5))</formula>
    </cfRule>
  </conditionalFormatting>
  <conditionalFormatting sqref="BH5">
    <cfRule type="expression" dxfId="14041" priority="23953">
      <formula>AND(BD5="独居",OR(BH5:BM5&lt;&gt;""))</formula>
    </cfRule>
    <cfRule type="expression" dxfId="14040" priority="23959">
      <formula>AND(BD5="同居",AND(BM5="",BF5&lt;&gt;COUNTA(BH5:BL5)))</formula>
    </cfRule>
  </conditionalFormatting>
  <conditionalFormatting sqref="BI5">
    <cfRule type="expression" dxfId="14039" priority="23952">
      <formula>AND(BD5="独居",OR(BH5:BM5&lt;&gt;""))</formula>
    </cfRule>
    <cfRule type="expression" dxfId="14038" priority="23958">
      <formula>AND(BD5="同居",AND(BM5="",BF5&lt;&gt;COUNTA(BH5:BL5)))</formula>
    </cfRule>
  </conditionalFormatting>
  <conditionalFormatting sqref="BJ5">
    <cfRule type="expression" dxfId="14037" priority="23951">
      <formula>AND(BD5="独居",OR(BH5:BM5&lt;&gt;""))</formula>
    </cfRule>
    <cfRule type="expression" dxfId="14036" priority="23957">
      <formula>AND(BD5="同居",AND(BM5="",BF5&lt;&gt;COUNTA(BH5:BL5)))</formula>
    </cfRule>
  </conditionalFormatting>
  <conditionalFormatting sqref="BK5">
    <cfRule type="expression" dxfId="14035" priority="23950">
      <formula>AND(BD5="独居",OR(BH5:BM5&lt;&gt;""))</formula>
    </cfRule>
    <cfRule type="expression" dxfId="14034" priority="23956">
      <formula>AND(BD5="同居",AND(BM5="",BF5&lt;&gt;COUNTA(BH5:BL5)))</formula>
    </cfRule>
  </conditionalFormatting>
  <conditionalFormatting sqref="BL5">
    <cfRule type="expression" dxfId="14033" priority="23949">
      <formula>AND(BD5="独居",OR(BH5:BM5&lt;&gt;""))</formula>
    </cfRule>
    <cfRule type="expression" dxfId="14032" priority="23955">
      <formula>AND(BD5="同居",AND(BM5="",BF5&lt;&gt;COUNTA(BH5:BL5)))</formula>
    </cfRule>
  </conditionalFormatting>
  <conditionalFormatting sqref="BM5">
    <cfRule type="expression" dxfId="14031" priority="23948">
      <formula>AND(BD5="独居",OR(BH5:BM5&lt;&gt;""))</formula>
    </cfRule>
    <cfRule type="expression" dxfId="14030" priority="23954">
      <formula>AND(BD5="同居",AND(BM5="",BF5&lt;&gt;COUNTA(BH5:BL5)))</formula>
    </cfRule>
  </conditionalFormatting>
  <conditionalFormatting sqref="CF5">
    <cfRule type="expression" dxfId="14029" priority="15010">
      <formula>FL5&lt;&gt;""</formula>
    </cfRule>
    <cfRule type="expression" dxfId="14028" priority="23947">
      <formula>CF5=""</formula>
    </cfRule>
  </conditionalFormatting>
  <conditionalFormatting sqref="CG5">
    <cfRule type="expression" dxfId="14027" priority="15009">
      <formula>FL5&lt;&gt;""</formula>
    </cfRule>
    <cfRule type="expression" dxfId="14026" priority="23946">
      <formula>CG5=""</formula>
    </cfRule>
  </conditionalFormatting>
  <conditionalFormatting sqref="CH5">
    <cfRule type="expression" dxfId="14025" priority="15008">
      <formula>FL5&lt;&gt;""</formula>
    </cfRule>
    <cfRule type="expression" dxfId="14024" priority="23945">
      <formula>CH5=""</formula>
    </cfRule>
  </conditionalFormatting>
  <conditionalFormatting sqref="CI5">
    <cfRule type="expression" dxfId="14023" priority="15007">
      <formula>FL5&lt;&gt;""</formula>
    </cfRule>
    <cfRule type="expression" dxfId="14022" priority="23944">
      <formula>CI5=""</formula>
    </cfRule>
  </conditionalFormatting>
  <conditionalFormatting sqref="CJ5">
    <cfRule type="expression" dxfId="14021" priority="15006">
      <formula>FL5&lt;&gt;""</formula>
    </cfRule>
    <cfRule type="expression" dxfId="14020" priority="23943">
      <formula>CJ5=""</formula>
    </cfRule>
  </conditionalFormatting>
  <conditionalFormatting sqref="CK5">
    <cfRule type="expression" dxfId="14019" priority="15005">
      <formula>FL5&lt;&gt;""</formula>
    </cfRule>
    <cfRule type="expression" dxfId="14018" priority="23942">
      <formula>CK5=""</formula>
    </cfRule>
  </conditionalFormatting>
  <conditionalFormatting sqref="CL5">
    <cfRule type="expression" dxfId="14017" priority="15004">
      <formula>FL5&lt;&gt;""</formula>
    </cfRule>
    <cfRule type="expression" dxfId="14016" priority="23941">
      <formula>CL5=""</formula>
    </cfRule>
  </conditionalFormatting>
  <conditionalFormatting sqref="CM5">
    <cfRule type="expression" dxfId="14015" priority="15003">
      <formula>FL5&lt;&gt;""</formula>
    </cfRule>
    <cfRule type="expression" dxfId="14014" priority="23940">
      <formula>CM5=""</formula>
    </cfRule>
  </conditionalFormatting>
  <conditionalFormatting sqref="CN5">
    <cfRule type="expression" dxfId="14013" priority="23803">
      <formula>AND(CM5=0,CN5&lt;&gt;"")</formula>
    </cfRule>
    <cfRule type="expression" dxfId="14012" priority="23939">
      <formula>AND(CM5&gt;0,CN5="")</formula>
    </cfRule>
  </conditionalFormatting>
  <conditionalFormatting sqref="CO5">
    <cfRule type="expression" dxfId="14011" priority="15002">
      <formula>FL5&lt;&gt;""</formula>
    </cfRule>
    <cfRule type="expression" dxfId="14010" priority="23937">
      <formula>AND(CO5&lt;&gt;"",OR(CP5:CS5&lt;&gt;""))</formula>
    </cfRule>
    <cfRule type="expression" dxfId="14009" priority="23938">
      <formula>AND(CO5="",AND(CP5:CS5=""))</formula>
    </cfRule>
  </conditionalFormatting>
  <conditionalFormatting sqref="CP5">
    <cfRule type="expression" dxfId="14008" priority="15001">
      <formula>FL5&lt;&gt;""</formula>
    </cfRule>
    <cfRule type="expression" dxfId="14007" priority="23935">
      <formula>AND(CO5&lt;&gt;"",OR(CP5:CS5&lt;&gt;""))</formula>
    </cfRule>
    <cfRule type="expression" dxfId="14006" priority="23936">
      <formula>AND(CO5="",AND(CP5:CS5=""))</formula>
    </cfRule>
  </conditionalFormatting>
  <conditionalFormatting sqref="CQ5">
    <cfRule type="expression" dxfId="14005" priority="15000">
      <formula>FL5&lt;&gt;""</formula>
    </cfRule>
    <cfRule type="expression" dxfId="14004" priority="23933">
      <formula>AND(CO5&lt;&gt;"",OR(CP5:CS5&lt;&gt;""))</formula>
    </cfRule>
    <cfRule type="expression" dxfId="14003" priority="23934">
      <formula>AND(CO5="",AND(CP5:CS5=""))</formula>
    </cfRule>
  </conditionalFormatting>
  <conditionalFormatting sqref="CR5">
    <cfRule type="expression" dxfId="14002" priority="14999">
      <formula>FL5&lt;&gt;""</formula>
    </cfRule>
    <cfRule type="expression" dxfId="14001" priority="23931">
      <formula>AND(CO5&lt;&gt;"",OR(CP5:CS5&lt;&gt;""))</formula>
    </cfRule>
    <cfRule type="expression" dxfId="14000" priority="23932">
      <formula>AND(CO5="",AND(CP5:CS5=""))</formula>
    </cfRule>
  </conditionalFormatting>
  <conditionalFormatting sqref="CS5">
    <cfRule type="expression" dxfId="13999" priority="14998">
      <formula>FL5&lt;&gt;""</formula>
    </cfRule>
    <cfRule type="expression" dxfId="13998" priority="23929">
      <formula>AND(CO5&lt;&gt;"",OR(CP5:CS5&lt;&gt;""))</formula>
    </cfRule>
    <cfRule type="expression" dxfId="13997" priority="23930">
      <formula>AND(CO5="",AND(CP5:CS5=""))</formula>
    </cfRule>
  </conditionalFormatting>
  <conditionalFormatting sqref="CT5">
    <cfRule type="expression" dxfId="13996" priority="14997">
      <formula>FL5&lt;&gt;""</formula>
    </cfRule>
    <cfRule type="expression" dxfId="13995" priority="23928">
      <formula>CT5=""</formula>
    </cfRule>
  </conditionalFormatting>
  <conditionalFormatting sqref="CU5">
    <cfRule type="expression" dxfId="13994" priority="14996">
      <formula>FL5&lt;&gt;""</formula>
    </cfRule>
    <cfRule type="expression" dxfId="13993" priority="23927">
      <formula>CU5=""</formula>
    </cfRule>
  </conditionalFormatting>
  <conditionalFormatting sqref="CV5">
    <cfRule type="expression" dxfId="13992" priority="14995">
      <formula>FL5&lt;&gt;""</formula>
    </cfRule>
    <cfRule type="expression" dxfId="13991" priority="23925">
      <formula>AND(CV5&lt;&gt;"",OR(CW5:DH5&lt;&gt;""))</formula>
    </cfRule>
    <cfRule type="expression" dxfId="13990" priority="23926">
      <formula>AND(CV5="",AND(CW5:DH5=""))</formula>
    </cfRule>
  </conditionalFormatting>
  <conditionalFormatting sqref="CW5">
    <cfRule type="expression" dxfId="13989" priority="14994">
      <formula>FL5&lt;&gt;""</formula>
    </cfRule>
    <cfRule type="expression" dxfId="13988" priority="23899">
      <formula>AND(CX5&lt;&gt;"",CW5="")</formula>
    </cfRule>
    <cfRule type="expression" dxfId="13987" priority="23923">
      <formula>AND(CV5&lt;&gt;"",OR(CW5:DH5&lt;&gt;""))</formula>
    </cfRule>
    <cfRule type="expression" dxfId="13986" priority="23924">
      <formula>AND(CV5="",AND(CW5:DH5=""))</formula>
    </cfRule>
  </conditionalFormatting>
  <conditionalFormatting sqref="CX5">
    <cfRule type="expression" dxfId="13985" priority="14993">
      <formula>FL5&lt;&gt;""</formula>
    </cfRule>
    <cfRule type="expression" dxfId="13984" priority="23900">
      <formula>AND(CW5&lt;&gt;"",CX5="")</formula>
    </cfRule>
    <cfRule type="expression" dxfId="13983" priority="23921">
      <formula>AND(CV5&lt;&gt;"",OR(CW5:DH5&lt;&gt;""))</formula>
    </cfRule>
    <cfRule type="expression" dxfId="13982" priority="23922">
      <formula>AND(CV5="",AND(CW5:DH5=""))</formula>
    </cfRule>
  </conditionalFormatting>
  <conditionalFormatting sqref="CY5">
    <cfRule type="expression" dxfId="13981" priority="14992">
      <formula>FL5&lt;&gt;""</formula>
    </cfRule>
    <cfRule type="expression" dxfId="13980" priority="23919">
      <formula>AND(CV5&lt;&gt;"",OR(CW5:DH5&lt;&gt;""))</formula>
    </cfRule>
    <cfRule type="expression" dxfId="13979" priority="23920">
      <formula>AND(CV5="",AND(CW5:DH5=""))</formula>
    </cfRule>
  </conditionalFormatting>
  <conditionalFormatting sqref="CZ5">
    <cfRule type="expression" dxfId="13978" priority="14991">
      <formula>FL5&lt;&gt;""</formula>
    </cfRule>
    <cfRule type="expression" dxfId="13977" priority="23897">
      <formula>AND(DA5&lt;&gt;"",CZ5="")</formula>
    </cfRule>
    <cfRule type="expression" dxfId="13976" priority="23917">
      <formula>AND(CV5&lt;&gt;"",OR(CW5:DH5&lt;&gt;""))</formula>
    </cfRule>
    <cfRule type="expression" dxfId="13975" priority="23918">
      <formula>AND(CV5="",AND(CW5:DH5=""))</formula>
    </cfRule>
  </conditionalFormatting>
  <conditionalFormatting sqref="DA5">
    <cfRule type="expression" dxfId="13974" priority="14990">
      <formula>FL5&lt;&gt;""</formula>
    </cfRule>
    <cfRule type="expression" dxfId="13973" priority="23898">
      <formula>AND(CZ5&lt;&gt;"",DA5="")</formula>
    </cfRule>
    <cfRule type="expression" dxfId="13972" priority="23915">
      <formula>AND(CV5&lt;&gt;"",OR(CW5:DH5&lt;&gt;""))</formula>
    </cfRule>
    <cfRule type="expression" dxfId="13971" priority="23916">
      <formula>AND(CV5="",AND(CW5:DH5=""))</formula>
    </cfRule>
  </conditionalFormatting>
  <conditionalFormatting sqref="DB5">
    <cfRule type="expression" dxfId="13970" priority="14989">
      <formula>FL5&lt;&gt;""</formula>
    </cfRule>
    <cfRule type="expression" dxfId="13969" priority="23913">
      <formula>AND(CV5&lt;&gt;"",OR(CW5:DH5&lt;&gt;""))</formula>
    </cfRule>
    <cfRule type="expression" dxfId="13968" priority="23914">
      <formula>AND(CV5="",AND(CW5:DH5=""))</formula>
    </cfRule>
  </conditionalFormatting>
  <conditionalFormatting sqref="DC5">
    <cfRule type="expression" dxfId="13967" priority="14988">
      <formula>FL5&lt;&gt;""</formula>
    </cfRule>
    <cfRule type="expression" dxfId="13966" priority="23911">
      <formula>AND(CV5&lt;&gt;"",OR(CW5:DH5&lt;&gt;""))</formula>
    </cfRule>
    <cfRule type="expression" dxfId="13965" priority="23912">
      <formula>AND(CV5="",AND(CW5:DH5=""))</formula>
    </cfRule>
  </conditionalFormatting>
  <conditionalFormatting sqref="DD5">
    <cfRule type="expression" dxfId="13964" priority="14987">
      <formula>FL5&lt;&gt;""</formula>
    </cfRule>
    <cfRule type="expression" dxfId="13963" priority="23909">
      <formula>AND(CV5&lt;&gt;"",OR(CW5:DH5&lt;&gt;""))</formula>
    </cfRule>
    <cfRule type="expression" dxfId="13962" priority="23910">
      <formula>AND(CV5="",AND(CW5:DH5=""))</formula>
    </cfRule>
  </conditionalFormatting>
  <conditionalFormatting sqref="DE5">
    <cfRule type="expression" dxfId="13961" priority="14986">
      <formula>FL5&lt;&gt;""</formula>
    </cfRule>
    <cfRule type="expression" dxfId="13960" priority="23893">
      <formula>AND(DF5&lt;&gt;"",DE5="")</formula>
    </cfRule>
    <cfRule type="expression" dxfId="13959" priority="23907">
      <formula>AND(CV5&lt;&gt;"",OR(CW5:DH5&lt;&gt;""))</formula>
    </cfRule>
    <cfRule type="expression" dxfId="13958" priority="23908">
      <formula>AND(CV5="",AND(CW5:DH5=""))</formula>
    </cfRule>
  </conditionalFormatting>
  <conditionalFormatting sqref="DF5">
    <cfRule type="expression" dxfId="13957" priority="14985">
      <formula>FL5&lt;&gt;""</formula>
    </cfRule>
    <cfRule type="expression" dxfId="13956" priority="23894">
      <formula>AND(DE5&lt;&gt;"",DF5="")</formula>
    </cfRule>
    <cfRule type="expression" dxfId="13955" priority="23905">
      <formula>AND(CV5&lt;&gt;"",OR(CW5:DH5&lt;&gt;""))</formula>
    </cfRule>
    <cfRule type="expression" dxfId="13954" priority="23906">
      <formula>AND(CV5="",AND(CW5:DH5=""))</formula>
    </cfRule>
  </conditionalFormatting>
  <conditionalFormatting sqref="DG5">
    <cfRule type="expression" dxfId="13953" priority="14984">
      <formula>FL5&lt;&gt;""</formula>
    </cfRule>
    <cfRule type="expression" dxfId="13952" priority="23903">
      <formula>AND(CV5&lt;&gt;"",OR(CW5:DH5&lt;&gt;""))</formula>
    </cfRule>
    <cfRule type="expression" dxfId="13951" priority="23904">
      <formula>AND(CV5="",AND(CW5:DH5=""))</formula>
    </cfRule>
  </conditionalFormatting>
  <conditionalFormatting sqref="DH5">
    <cfRule type="expression" dxfId="13950" priority="14983">
      <formula>FL5&lt;&gt;""</formula>
    </cfRule>
    <cfRule type="expression" dxfId="13949" priority="23901">
      <formula>AND(CV5&lt;&gt;"",OR(CW5:DH5&lt;&gt;""))</formula>
    </cfRule>
    <cfRule type="expression" dxfId="13948" priority="23902">
      <formula>AND(CV5="",AND(CW5:DH5=""))</formula>
    </cfRule>
  </conditionalFormatting>
  <conditionalFormatting sqref="DI5">
    <cfRule type="expression" dxfId="13947" priority="14982">
      <formula>FL5&lt;&gt;""</formula>
    </cfRule>
    <cfRule type="expression" dxfId="13946" priority="23896">
      <formula>DI5=""</formula>
    </cfRule>
  </conditionalFormatting>
  <conditionalFormatting sqref="DJ5">
    <cfRule type="expression" dxfId="13945" priority="14981">
      <formula>FL5&lt;&gt;""</formula>
    </cfRule>
    <cfRule type="expression" dxfId="13944" priority="23895">
      <formula>AND(DI5&lt;&gt;"自立",DJ5="")</formula>
    </cfRule>
  </conditionalFormatting>
  <conditionalFormatting sqref="DK5">
    <cfRule type="expression" dxfId="13943" priority="14980">
      <formula>FL5&lt;&gt;""</formula>
    </cfRule>
    <cfRule type="expression" dxfId="13942" priority="23892">
      <formula>DK5=""</formula>
    </cfRule>
  </conditionalFormatting>
  <conditionalFormatting sqref="DL5">
    <cfRule type="expression" dxfId="13941" priority="23890">
      <formula>AND(DK5&lt;&gt;"アレルギー食",DL5&lt;&gt;"")</formula>
    </cfRule>
    <cfRule type="expression" dxfId="13940" priority="23891">
      <formula>AND(DK5="アレルギー食",DL5="")</formula>
    </cfRule>
  </conditionalFormatting>
  <conditionalFormatting sqref="DM5">
    <cfRule type="expression" dxfId="13939" priority="14979">
      <formula>FL5&lt;&gt;""</formula>
    </cfRule>
    <cfRule type="expression" dxfId="13938" priority="23889">
      <formula>DM5=""</formula>
    </cfRule>
  </conditionalFormatting>
  <conditionalFormatting sqref="DN5">
    <cfRule type="expression" dxfId="13937" priority="14978">
      <formula>FL5&lt;&gt;""</formula>
    </cfRule>
    <cfRule type="expression" dxfId="13936" priority="23883">
      <formula>AND(DN5&lt;&gt;"",DM5="")</formula>
    </cfRule>
    <cfRule type="expression" dxfId="13935" priority="23887">
      <formula>AND(DM5&lt;&gt;"自立",DN5="")</formula>
    </cfRule>
    <cfRule type="expression" dxfId="13934" priority="23888">
      <formula>AND(DM5="自立",DN5&lt;&gt;"")</formula>
    </cfRule>
  </conditionalFormatting>
  <conditionalFormatting sqref="DO5">
    <cfRule type="expression" dxfId="13933" priority="14977">
      <formula>FL5&lt;&gt;""</formula>
    </cfRule>
    <cfRule type="expression" dxfId="13932" priority="23886">
      <formula>DO5=""</formula>
    </cfRule>
  </conditionalFormatting>
  <conditionalFormatting sqref="DP5">
    <cfRule type="expression" dxfId="13931" priority="14976">
      <formula>FL5&lt;&gt;""</formula>
    </cfRule>
    <cfRule type="expression" dxfId="13930" priority="23882">
      <formula>AND(DP5&lt;&gt;"",DO5="")</formula>
    </cfRule>
    <cfRule type="expression" dxfId="13929" priority="23884">
      <formula>AND(DO5&lt;&gt;"自立",DP5="")</formula>
    </cfRule>
    <cfRule type="expression" dxfId="13928" priority="23885">
      <formula>AND(DO5="自立",DP5&lt;&gt;"")</formula>
    </cfRule>
  </conditionalFormatting>
  <conditionalFormatting sqref="DQ5">
    <cfRule type="expression" dxfId="13927" priority="14975">
      <formula>FL5&lt;&gt;""</formula>
    </cfRule>
    <cfRule type="expression" dxfId="13926" priority="23881">
      <formula>DQ5=""</formula>
    </cfRule>
  </conditionalFormatting>
  <conditionalFormatting sqref="DR5">
    <cfRule type="expression" dxfId="13925" priority="14974">
      <formula>FL5&lt;&gt;""</formula>
    </cfRule>
    <cfRule type="expression" dxfId="13924" priority="23878">
      <formula>AND(DR5&lt;&gt;"",DQ5="")</formula>
    </cfRule>
    <cfRule type="expression" dxfId="13923" priority="23879">
      <formula>AND(DQ5&lt;&gt;"自立",DR5="")</formula>
    </cfRule>
    <cfRule type="expression" dxfId="13922" priority="23880">
      <formula>AND(DQ5="自立",DR5&lt;&gt;"")</formula>
    </cfRule>
  </conditionalFormatting>
  <conditionalFormatting sqref="DS5">
    <cfRule type="expression" dxfId="13921" priority="14973">
      <formula>FL5&lt;&gt;""</formula>
    </cfRule>
    <cfRule type="expression" dxfId="13920" priority="23877">
      <formula>DS5=""</formula>
    </cfRule>
  </conditionalFormatting>
  <conditionalFormatting sqref="DU5">
    <cfRule type="expression" dxfId="13919" priority="14971">
      <formula>FL5&lt;&gt;""</formula>
    </cfRule>
    <cfRule type="expression" dxfId="13918" priority="23876">
      <formula>DU5=""</formula>
    </cfRule>
  </conditionalFormatting>
  <conditionalFormatting sqref="DZ5">
    <cfRule type="expression" dxfId="13917" priority="14968">
      <formula>FL5&lt;&gt;""</formula>
    </cfRule>
    <cfRule type="expression" dxfId="13916" priority="23826">
      <formula>AND(EA5&lt;&gt;"",DZ5&lt;&gt;"その他")</formula>
    </cfRule>
    <cfRule type="expression" dxfId="13915" priority="23875">
      <formula>DZ5=""</formula>
    </cfRule>
  </conditionalFormatting>
  <conditionalFormatting sqref="EA5">
    <cfRule type="expression" dxfId="13914" priority="23873">
      <formula>AND(DZ5&lt;&gt;"その他",EA5&lt;&gt;"")</formula>
    </cfRule>
    <cfRule type="expression" dxfId="13913" priority="23874">
      <formula>AND(DZ5="その他",EA5="")</formula>
    </cfRule>
  </conditionalFormatting>
  <conditionalFormatting sqref="EB5">
    <cfRule type="expression" dxfId="13912" priority="14967">
      <formula>FL5&lt;&gt;""</formula>
    </cfRule>
    <cfRule type="expression" dxfId="13911" priority="23872">
      <formula>AND(EB5:EH5="")</formula>
    </cfRule>
  </conditionalFormatting>
  <conditionalFormatting sqref="EC5">
    <cfRule type="expression" dxfId="13910" priority="14966">
      <formula>FL5&lt;&gt;""</formula>
    </cfRule>
    <cfRule type="expression" dxfId="13909" priority="23871">
      <formula>AND(EB5:EH5="")</formula>
    </cfRule>
  </conditionalFormatting>
  <conditionalFormatting sqref="ED5">
    <cfRule type="expression" dxfId="13908" priority="14965">
      <formula>FL5&lt;&gt;""</formula>
    </cfRule>
    <cfRule type="expression" dxfId="13907" priority="23870">
      <formula>AND(EB5:EH5="")</formula>
    </cfRule>
  </conditionalFormatting>
  <conditionalFormatting sqref="EE5">
    <cfRule type="expression" dxfId="13906" priority="14964">
      <formula>FL5&lt;&gt;""</formula>
    </cfRule>
    <cfRule type="expression" dxfId="13905" priority="23869">
      <formula>AND(EB5:EH5="")</formula>
    </cfRule>
  </conditionalFormatting>
  <conditionalFormatting sqref="EF5">
    <cfRule type="expression" dxfId="13904" priority="14963">
      <formula>FL5&lt;&gt;""</formula>
    </cfRule>
    <cfRule type="expression" dxfId="13903" priority="23868">
      <formula>AND(EB5:EH5="")</formula>
    </cfRule>
  </conditionalFormatting>
  <conditionalFormatting sqref="EG5">
    <cfRule type="expression" dxfId="13902" priority="14962">
      <formula>FL5&lt;&gt;""</formula>
    </cfRule>
    <cfRule type="expression" dxfId="13901" priority="23867">
      <formula>AND(EB5:EH5="")</formula>
    </cfRule>
  </conditionalFormatting>
  <conditionalFormatting sqref="EH5">
    <cfRule type="expression" dxfId="13900" priority="14961">
      <formula>FL5&lt;&gt;""</formula>
    </cfRule>
    <cfRule type="expression" dxfId="13899" priority="23866">
      <formula>AND(EB5:EH5="")</formula>
    </cfRule>
  </conditionalFormatting>
  <conditionalFormatting sqref="EK5">
    <cfRule type="expression" dxfId="13898" priority="14960">
      <formula>FL5&lt;&gt;""</formula>
    </cfRule>
    <cfRule type="expression" dxfId="13897" priority="23864">
      <formula>AND(EJ5&lt;&gt;"",EK5&lt;&gt;"")</formula>
    </cfRule>
    <cfRule type="expression" dxfId="13896" priority="23865">
      <formula>AND(EJ5="",EK5="")</formula>
    </cfRule>
  </conditionalFormatting>
  <conditionalFormatting sqref="EL5">
    <cfRule type="expression" dxfId="13895" priority="14959">
      <formula>FL5&lt;&gt;""</formula>
    </cfRule>
    <cfRule type="expression" dxfId="13894" priority="23862">
      <formula>AND(EJ5&lt;&gt;"",EL5&lt;&gt;"")</formula>
    </cfRule>
    <cfRule type="expression" dxfId="13893" priority="23863">
      <formula>AND(EJ5="",EL5="")</formula>
    </cfRule>
  </conditionalFormatting>
  <conditionalFormatting sqref="EM5">
    <cfRule type="expression" dxfId="13892" priority="14958">
      <formula>FL5&lt;&gt;""</formula>
    </cfRule>
    <cfRule type="expression" dxfId="13891" priority="23860">
      <formula>AND(EJ5&lt;&gt;"",EM5&lt;&gt;"")</formula>
    </cfRule>
    <cfRule type="expression" dxfId="13890" priority="23861">
      <formula>AND(EJ5="",EM5="")</formula>
    </cfRule>
  </conditionalFormatting>
  <conditionalFormatting sqref="EO5">
    <cfRule type="expression" dxfId="13889" priority="23854">
      <formula>AND(EJ5&lt;&gt;"",EO5&lt;&gt;"")</formula>
    </cfRule>
    <cfRule type="expression" dxfId="13888" priority="23858">
      <formula>AND(EO5&lt;&gt;"",EN5="")</formula>
    </cfRule>
    <cfRule type="expression" dxfId="13887" priority="23859">
      <formula>AND(EN5&lt;&gt;"",EO5="")</formula>
    </cfRule>
  </conditionalFormatting>
  <conditionalFormatting sqref="EP5">
    <cfRule type="expression" dxfId="13886" priority="23853">
      <formula>AND(EJ5&lt;&gt;"",EP5&lt;&gt;"")</formula>
    </cfRule>
    <cfRule type="expression" dxfId="13885" priority="23856">
      <formula>AND(EP5&lt;&gt;"",EN5="")</formula>
    </cfRule>
    <cfRule type="expression" dxfId="13884" priority="23857">
      <formula>AND(EN5&lt;&gt;"",EP5="")</formula>
    </cfRule>
  </conditionalFormatting>
  <conditionalFormatting sqref="EN5">
    <cfRule type="expression" dxfId="13883" priority="23855">
      <formula>AND(EJ5&lt;&gt;"",EN5&lt;&gt;"")</formula>
    </cfRule>
  </conditionalFormatting>
  <conditionalFormatting sqref="ER5">
    <cfRule type="expression" dxfId="13882" priority="14957">
      <formula>FL5&lt;&gt;""</formula>
    </cfRule>
    <cfRule type="expression" dxfId="13881" priority="23851">
      <formula>AND(EQ5&lt;&gt;"",ER5&lt;&gt;"")</formula>
    </cfRule>
    <cfRule type="expression" dxfId="13880" priority="23852">
      <formula>AND(EQ5="",ER5="")</formula>
    </cfRule>
  </conditionalFormatting>
  <conditionalFormatting sqref="ES5">
    <cfRule type="expression" dxfId="13879" priority="14956">
      <formula>FL5&lt;&gt;""</formula>
    </cfRule>
    <cfRule type="expression" dxfId="13878" priority="23849">
      <formula>AND(EQ5&lt;&gt;"",ES5&lt;&gt;"")</formula>
    </cfRule>
    <cfRule type="expression" dxfId="13877" priority="23850">
      <formula>AND(EQ5="",ES5="")</formula>
    </cfRule>
  </conditionalFormatting>
  <conditionalFormatting sqref="ET5">
    <cfRule type="expression" dxfId="13876" priority="14955">
      <formula>FL5&lt;&gt;""</formula>
    </cfRule>
    <cfRule type="expression" dxfId="13875" priority="23847">
      <formula>AND(EQ5&lt;&gt;"",ET5&lt;&gt;"")</formula>
    </cfRule>
    <cfRule type="expression" dxfId="13874" priority="23848">
      <formula>AND(EQ5="",ET5="")</formula>
    </cfRule>
  </conditionalFormatting>
  <conditionalFormatting sqref="EV5">
    <cfRule type="expression" dxfId="13873" priority="23841">
      <formula>AND(EQ5&lt;&gt;"",EV5&lt;&gt;"")</formula>
    </cfRule>
    <cfRule type="expression" dxfId="13872" priority="23845">
      <formula>AND(EV5&lt;&gt;"",EU5="")</formula>
    </cfRule>
    <cfRule type="expression" dxfId="13871" priority="23846">
      <formula>AND(EU5&lt;&gt;"",EV5="")</formula>
    </cfRule>
  </conditionalFormatting>
  <conditionalFormatting sqref="EW5">
    <cfRule type="expression" dxfId="13870" priority="23840">
      <formula>AND(EQ5&lt;&gt;"",EW5&lt;&gt;"")</formula>
    </cfRule>
    <cfRule type="expression" dxfId="13869" priority="23843">
      <formula>AND(EW5&lt;&gt;"",EU5="")</formula>
    </cfRule>
    <cfRule type="expression" dxfId="13868" priority="23844">
      <formula>AND(EU5&lt;&gt;"",EW5="")</formula>
    </cfRule>
  </conditionalFormatting>
  <conditionalFormatting sqref="EU5">
    <cfRule type="expression" dxfId="13867" priority="23842">
      <formula>AND(EQ5&lt;&gt;"",EU5&lt;&gt;"")</formula>
    </cfRule>
  </conditionalFormatting>
  <conditionalFormatting sqref="EQ5">
    <cfRule type="expression" dxfId="13866" priority="23839">
      <formula>AND(EQ5&lt;&gt;"",OR(ER5:EW5&lt;&gt;""))</formula>
    </cfRule>
  </conditionalFormatting>
  <conditionalFormatting sqref="EJ5">
    <cfRule type="expression" dxfId="13865" priority="23838">
      <formula>AND(EJ5&lt;&gt;"",OR(EK5:EP5&lt;&gt;""))</formula>
    </cfRule>
  </conditionalFormatting>
  <conditionalFormatting sqref="EX5">
    <cfRule type="expression" dxfId="13864" priority="14954">
      <formula>FL5&lt;&gt;""</formula>
    </cfRule>
    <cfRule type="expression" dxfId="13863" priority="23837">
      <formula>AND(EX5:FC5="")</formula>
    </cfRule>
  </conditionalFormatting>
  <conditionalFormatting sqref="EY5">
    <cfRule type="expression" dxfId="13862" priority="14953">
      <formula>FL5&lt;&gt;""</formula>
    </cfRule>
    <cfRule type="expression" dxfId="13861" priority="23836">
      <formula>AND(EX5:FC5="")</formula>
    </cfRule>
  </conditionalFormatting>
  <conditionalFormatting sqref="EZ5">
    <cfRule type="expression" dxfId="13860" priority="14952">
      <formula>FL5&lt;&gt;""</formula>
    </cfRule>
    <cfRule type="expression" dxfId="13859" priority="23835">
      <formula>AND(EX5:FC5="")</formula>
    </cfRule>
  </conditionalFormatting>
  <conditionalFormatting sqref="FA5">
    <cfRule type="expression" dxfId="13858" priority="14951">
      <formula>FL5&lt;&gt;""</formula>
    </cfRule>
    <cfRule type="expression" dxfId="13857" priority="23834">
      <formula>AND(EX5:FC5="")</formula>
    </cfRule>
  </conditionalFormatting>
  <conditionalFormatting sqref="FC5">
    <cfRule type="expression" dxfId="13856" priority="14949">
      <formula>FL5&lt;&gt;""</formula>
    </cfRule>
    <cfRule type="expression" dxfId="13855" priority="23833">
      <formula>AND(EX5:FC5="")</formula>
    </cfRule>
  </conditionalFormatting>
  <conditionalFormatting sqref="FB5">
    <cfRule type="expression" dxfId="13854" priority="14950">
      <formula>FL5&lt;&gt;""</formula>
    </cfRule>
    <cfRule type="expression" dxfId="13853" priority="23832">
      <formula>AND(EX5:FC5="")</formula>
    </cfRule>
  </conditionalFormatting>
  <conditionalFormatting sqref="FD5">
    <cfRule type="expression" dxfId="13852" priority="14948">
      <formula>FL5&lt;&gt;""</formula>
    </cfRule>
    <cfRule type="expression" dxfId="13851" priority="23831">
      <formula>FD5=""</formula>
    </cfRule>
  </conditionalFormatting>
  <conditionalFormatting sqref="FE5">
    <cfRule type="expression" dxfId="13850" priority="23829">
      <formula>AND(FD5&lt;&gt;"2人以上の体制",FE5&lt;&gt;"")</formula>
    </cfRule>
    <cfRule type="expression" dxfId="13849" priority="23830">
      <formula>AND(FD5="2人以上の体制",FE5="")</formula>
    </cfRule>
  </conditionalFormatting>
  <conditionalFormatting sqref="FF5">
    <cfRule type="expression" dxfId="13848" priority="14947">
      <formula>FL5&lt;&gt;""</formula>
    </cfRule>
    <cfRule type="expression" dxfId="13847" priority="23828">
      <formula>FF5=""</formula>
    </cfRule>
  </conditionalFormatting>
  <conditionalFormatting sqref="FG5">
    <cfRule type="expression" dxfId="13846" priority="14946">
      <formula>FL5&lt;&gt;""</formula>
    </cfRule>
    <cfRule type="expression" dxfId="13845" priority="23827">
      <formula>FG5=""</formula>
    </cfRule>
  </conditionalFormatting>
  <conditionalFormatting sqref="BN5">
    <cfRule type="expression" dxfId="13844" priority="15021">
      <formula>FL5&lt;&gt;""</formula>
    </cfRule>
    <cfRule type="expression" dxfId="13843" priority="23825">
      <formula>BN5=""</formula>
    </cfRule>
  </conditionalFormatting>
  <conditionalFormatting sqref="BO5">
    <cfRule type="expression" dxfId="13842" priority="15020">
      <formula>FL5&lt;&gt;""</formula>
    </cfRule>
    <cfRule type="expression" dxfId="13841" priority="23824">
      <formula>BO5=""</formula>
    </cfRule>
  </conditionalFormatting>
  <conditionalFormatting sqref="BP5">
    <cfRule type="expression" dxfId="13840" priority="15019">
      <formula>FL5&lt;&gt;""</formula>
    </cfRule>
    <cfRule type="expression" dxfId="13839" priority="23823">
      <formula>BP5=""</formula>
    </cfRule>
  </conditionalFormatting>
  <conditionalFormatting sqref="BQ5">
    <cfRule type="expression" dxfId="13838" priority="15018">
      <formula>FL5&lt;&gt;""</formula>
    </cfRule>
    <cfRule type="expression" dxfId="13837" priority="23812">
      <formula>AND(BQ5:BR5="")</formula>
    </cfRule>
  </conditionalFormatting>
  <conditionalFormatting sqref="BR5">
    <cfRule type="expression" dxfId="13836" priority="15017">
      <formula>FL5&lt;&gt;""</formula>
    </cfRule>
    <cfRule type="expression" dxfId="13835" priority="23822">
      <formula>AND(BQ5:BR5="")</formula>
    </cfRule>
  </conditionalFormatting>
  <conditionalFormatting sqref="BT5">
    <cfRule type="expression" dxfId="13834" priority="23817">
      <formula>AND(BS5="",BT5&lt;&gt;"")</formula>
    </cfRule>
    <cfRule type="expression" dxfId="13833" priority="23821">
      <formula>AND(BS5&lt;&gt;"",BT5="")</formula>
    </cfRule>
  </conditionalFormatting>
  <conditionalFormatting sqref="BU5">
    <cfRule type="expression" dxfId="13832" priority="23816">
      <formula>AND(BS5="",BU5&lt;&gt;"")</formula>
    </cfRule>
    <cfRule type="expression" dxfId="13831" priority="23820">
      <formula>AND(BS5&lt;&gt;"",BU5="")</formula>
    </cfRule>
  </conditionalFormatting>
  <conditionalFormatting sqref="BV5">
    <cfRule type="expression" dxfId="13830" priority="23815">
      <formula>AND(BS5="",BV5&lt;&gt;"")</formula>
    </cfRule>
    <cfRule type="expression" dxfId="13829" priority="23819">
      <formula>AND(BS5&lt;&gt;"",AND(BV5:BW5=""))</formula>
    </cfRule>
  </conditionalFormatting>
  <conditionalFormatting sqref="BW5">
    <cfRule type="expression" dxfId="13828" priority="23814">
      <formula>AND(BS5="",BW5&lt;&gt;"")</formula>
    </cfRule>
    <cfRule type="expression" dxfId="13827" priority="23818">
      <formula>AND(BS5&lt;&gt;"",AND(BV5:BW5=""))</formula>
    </cfRule>
  </conditionalFormatting>
  <conditionalFormatting sqref="BS5">
    <cfRule type="expression" dxfId="13826" priority="23813">
      <formula>AND(BS5="",OR(BT5:BW5&lt;&gt;""))</formula>
    </cfRule>
  </conditionalFormatting>
  <conditionalFormatting sqref="BX5">
    <cfRule type="expression" dxfId="13825" priority="15016">
      <formula>FL5&lt;&gt;""</formula>
    </cfRule>
    <cfRule type="expression" dxfId="13824" priority="23811">
      <formula>BX5=""</formula>
    </cfRule>
  </conditionalFormatting>
  <conditionalFormatting sqref="BY5">
    <cfRule type="expression" dxfId="13823" priority="15015">
      <formula>FL5&lt;&gt;""</formula>
    </cfRule>
    <cfRule type="expression" dxfId="13822" priority="23810">
      <formula>BY5=""</formula>
    </cfRule>
  </conditionalFormatting>
  <conditionalFormatting sqref="CB5">
    <cfRule type="expression" dxfId="13821" priority="15014">
      <formula>FL5&lt;&gt;""</formula>
    </cfRule>
    <cfRule type="expression" dxfId="13820" priority="23809">
      <formula>CB5=""</formula>
    </cfRule>
  </conditionalFormatting>
  <conditionalFormatting sqref="CC5">
    <cfRule type="expression" dxfId="13819" priority="15013">
      <formula>FL5&lt;&gt;""</formula>
    </cfRule>
    <cfRule type="expression" dxfId="13818" priority="23808">
      <formula>CC5=""</formula>
    </cfRule>
  </conditionalFormatting>
  <conditionalFormatting sqref="CD5">
    <cfRule type="expression" dxfId="13817" priority="15012">
      <formula>FL5&lt;&gt;""</formula>
    </cfRule>
    <cfRule type="expression" dxfId="13816" priority="23807">
      <formula>CD5=""</formula>
    </cfRule>
  </conditionalFormatting>
  <conditionalFormatting sqref="H5">
    <cfRule type="expression" dxfId="13815" priority="15064">
      <formula>FL5&lt;&gt;""</formula>
    </cfRule>
    <cfRule type="expression" dxfId="13814" priority="23802">
      <formula>H5=""</formula>
    </cfRule>
  </conditionalFormatting>
  <conditionalFormatting sqref="B5">
    <cfRule type="expression" dxfId="13813" priority="14944">
      <formula>FL5&lt;&gt;""</formula>
    </cfRule>
    <cfRule type="expression" dxfId="13812" priority="23800">
      <formula>B5=""</formula>
    </cfRule>
  </conditionalFormatting>
  <conditionalFormatting sqref="CE5">
    <cfRule type="expression" dxfId="13811" priority="15011">
      <formula>FL5&lt;&gt;""</formula>
    </cfRule>
    <cfRule type="expression" dxfId="13810" priority="23799">
      <formula>CE5=""</formula>
    </cfRule>
  </conditionalFormatting>
  <conditionalFormatting sqref="EI5">
    <cfRule type="expression" dxfId="13809" priority="23798">
      <formula>AND(OR(EB5:EG5&lt;&gt;""),EI5="")</formula>
    </cfRule>
  </conditionalFormatting>
  <conditionalFormatting sqref="BD5">
    <cfRule type="expression" dxfId="13808" priority="15022">
      <formula>FL5&lt;&gt;""</formula>
    </cfRule>
    <cfRule type="expression" dxfId="13807" priority="23797">
      <formula>BD5=""</formula>
    </cfRule>
  </conditionalFormatting>
  <conditionalFormatting sqref="BE5">
    <cfRule type="expression" dxfId="13806" priority="23796">
      <formula>AND(BD5="同居",AND(BE5="",BF5=""))</formula>
    </cfRule>
  </conditionalFormatting>
  <conditionalFormatting sqref="CA5">
    <cfRule type="expression" dxfId="13805" priority="23795">
      <formula>AND(BZ5&lt;&gt;"",CA5="")</formula>
    </cfRule>
  </conditionalFormatting>
  <conditionalFormatting sqref="BZ5">
    <cfRule type="expression" dxfId="13804" priority="23794">
      <formula>AND(BZ5="",CA5&lt;&gt;"")</formula>
    </cfRule>
  </conditionalFormatting>
  <conditionalFormatting sqref="DT5">
    <cfRule type="expression" dxfId="13803" priority="14972">
      <formula>FL5&lt;&gt;""</formula>
    </cfRule>
    <cfRule type="expression" dxfId="13802" priority="23791">
      <formula>AND(DT5&lt;&gt;"",DS5="")</formula>
    </cfRule>
    <cfRule type="expression" dxfId="13801" priority="23792">
      <formula>AND(DS5&lt;&gt;"自立",DT5="")</formula>
    </cfRule>
    <cfRule type="expression" dxfId="13800" priority="23793">
      <formula>AND(DS5="自立",DT5&lt;&gt;"")</formula>
    </cfRule>
  </conditionalFormatting>
  <conditionalFormatting sqref="DV5">
    <cfRule type="expression" dxfId="13799" priority="14969">
      <formula>FL5&lt;&gt;""</formula>
    </cfRule>
    <cfRule type="expression" dxfId="13798" priority="23788">
      <formula>AND(DV5&lt;&gt;"",DU5="")</formula>
    </cfRule>
    <cfRule type="expression" dxfId="13797" priority="23789">
      <formula>AND(DU5="自立",DV5&lt;&gt;"")</formula>
    </cfRule>
    <cfRule type="expression" dxfId="13796" priority="23790">
      <formula>AND(DU5&lt;&gt;"自立",DV5="")</formula>
    </cfRule>
  </conditionalFormatting>
  <conditionalFormatting sqref="I5">
    <cfRule type="expression" dxfId="13795" priority="15140">
      <formula>I5=""</formula>
    </cfRule>
  </conditionalFormatting>
  <conditionalFormatting sqref="O5">
    <cfRule type="expression" dxfId="13794" priority="15059">
      <formula>FL5&lt;&gt;""</formula>
    </cfRule>
    <cfRule type="expression" dxfId="13793" priority="15101">
      <formula>O5=""</formula>
    </cfRule>
  </conditionalFormatting>
  <conditionalFormatting sqref="FM5">
    <cfRule type="expression" dxfId="13792" priority="14938">
      <formula>AND(FM5="",AND(P5:FI5=""))</formula>
    </cfRule>
    <cfRule type="expression" dxfId="13791" priority="14939">
      <formula>AND(FM5&lt;&gt;"",OR(P5:FI5&lt;&gt;""))</formula>
    </cfRule>
  </conditionalFormatting>
  <conditionalFormatting sqref="FL5">
    <cfRule type="expression" dxfId="13790" priority="14940">
      <formula>AND(FL5="",AND(P5:FI5=""))</formula>
    </cfRule>
    <cfRule type="expression" dxfId="13789" priority="14942">
      <formula>AND(FL5&lt;&gt;"",OR(P5:FI5&lt;&gt;""))</formula>
    </cfRule>
  </conditionalFormatting>
  <conditionalFormatting sqref="FK5">
    <cfRule type="expression" dxfId="13788" priority="14941">
      <formula>FK5=""</formula>
    </cfRule>
  </conditionalFormatting>
  <conditionalFormatting sqref="C6">
    <cfRule type="expression" dxfId="13787" priority="14554">
      <formula>C6=""</formula>
    </cfRule>
  </conditionalFormatting>
  <conditionalFormatting sqref="D6">
    <cfRule type="expression" dxfId="13786" priority="14553">
      <formula>D6=""</formula>
    </cfRule>
  </conditionalFormatting>
  <conditionalFormatting sqref="E6">
    <cfRule type="expression" dxfId="13785" priority="14552">
      <formula>E6=""</formula>
    </cfRule>
  </conditionalFormatting>
  <conditionalFormatting sqref="G6">
    <cfRule type="expression" dxfId="13784" priority="14551">
      <formula>G6=""</formula>
    </cfRule>
  </conditionalFormatting>
  <conditionalFormatting sqref="J6">
    <cfRule type="expression" dxfId="13783" priority="14292">
      <formula>FL6&lt;&gt;""</formula>
    </cfRule>
    <cfRule type="expression" dxfId="13782" priority="14550">
      <formula>AND(J6="",K6="")</formula>
    </cfRule>
  </conditionalFormatting>
  <conditionalFormatting sqref="K6">
    <cfRule type="expression" dxfId="13781" priority="14291">
      <formula>FL6&lt;&gt;""</formula>
    </cfRule>
    <cfRule type="expression" dxfId="13780" priority="14549">
      <formula>AND(J6="",K6="")</formula>
    </cfRule>
  </conditionalFormatting>
  <conditionalFormatting sqref="N6">
    <cfRule type="expression" dxfId="13779" priority="14290">
      <formula>FL6&lt;&gt;""</formula>
    </cfRule>
    <cfRule type="expression" dxfId="13778" priority="14548">
      <formula>N6=""</formula>
    </cfRule>
  </conditionalFormatting>
  <conditionalFormatting sqref="P6">
    <cfRule type="expression" dxfId="13777" priority="14288">
      <formula>FL6&lt;&gt;""</formula>
    </cfRule>
    <cfRule type="expression" dxfId="13776" priority="14546">
      <formula>AND(P6&lt;&gt;"",OR(Q6:AC6&lt;&gt;""))</formula>
    </cfRule>
    <cfRule type="expression" dxfId="13775" priority="14547">
      <formula>AND(P6="",AND(Q6:AC6=""))</formula>
    </cfRule>
  </conditionalFormatting>
  <conditionalFormatting sqref="Q6">
    <cfRule type="expression" dxfId="13774" priority="14287">
      <formula>FL6&lt;&gt;""</formula>
    </cfRule>
    <cfRule type="expression" dxfId="13773" priority="14544">
      <formula>AND(P6&lt;&gt;"",OR(Q6:AC6&lt;&gt;""))</formula>
    </cfRule>
    <cfRule type="expression" dxfId="13772" priority="14545">
      <formula>AND(P6="",AND(Q6:AC6=""))</formula>
    </cfRule>
  </conditionalFormatting>
  <conditionalFormatting sqref="R6">
    <cfRule type="expression" dxfId="13771" priority="14286">
      <formula>FL6&lt;&gt;""</formula>
    </cfRule>
    <cfRule type="expression" dxfId="13770" priority="14542">
      <formula>AND(P6&lt;&gt;"",OR(Q6:AC6&lt;&gt;""))</formula>
    </cfRule>
    <cfRule type="expression" dxfId="13769" priority="14543">
      <formula>AND(P6="",AND(Q6:AC6=""))</formula>
    </cfRule>
  </conditionalFormatting>
  <conditionalFormatting sqref="S6">
    <cfRule type="expression" dxfId="13768" priority="14285">
      <formula>FL6&lt;&gt;""</formula>
    </cfRule>
    <cfRule type="expression" dxfId="13767" priority="14530">
      <formula>AND(P6&lt;&gt;"",OR(Q6:AC6&lt;&gt;""))</formula>
    </cfRule>
    <cfRule type="expression" dxfId="13766" priority="14541">
      <formula>AND(P6="",AND(Q6:AC6=""))</formula>
    </cfRule>
  </conditionalFormatting>
  <conditionalFormatting sqref="T6">
    <cfRule type="expression" dxfId="13765" priority="14284">
      <formula>FL6&lt;&gt;""</formula>
    </cfRule>
    <cfRule type="expression" dxfId="13764" priority="14529">
      <formula>AND(P6&lt;&gt;"",OR(Q6:AC6&lt;&gt;""))</formula>
    </cfRule>
    <cfRule type="expression" dxfId="13763" priority="14540">
      <formula>AND(P6="",AND(Q6:AC6=""))</formula>
    </cfRule>
  </conditionalFormatting>
  <conditionalFormatting sqref="U6">
    <cfRule type="expression" dxfId="13762" priority="14283">
      <formula>FL6&lt;&gt;""</formula>
    </cfRule>
    <cfRule type="expression" dxfId="13761" priority="14528">
      <formula>AND(P6&lt;&gt;"",OR(Q6:AC6&lt;&gt;""))</formula>
    </cfRule>
    <cfRule type="expression" dxfId="13760" priority="14539">
      <formula>AND(P6="",AND(Q6:AC6=""))</formula>
    </cfRule>
  </conditionalFormatting>
  <conditionalFormatting sqref="V6">
    <cfRule type="expression" dxfId="13759" priority="14282">
      <formula>FL6&lt;&gt;""</formula>
    </cfRule>
    <cfRule type="expression" dxfId="13758" priority="14527">
      <formula>AND(P6&lt;&gt;"",OR(Q6:AC6&lt;&gt;""))</formula>
    </cfRule>
    <cfRule type="expression" dxfId="13757" priority="14538">
      <formula>AND(P6="",AND(Q6:AC6=""))</formula>
    </cfRule>
  </conditionalFormatting>
  <conditionalFormatting sqref="W6">
    <cfRule type="expression" dxfId="13756" priority="14281">
      <formula>FL6&lt;&gt;""</formula>
    </cfRule>
    <cfRule type="expression" dxfId="13755" priority="14526">
      <formula>AND(P6&lt;&gt;"",OR(Q6:AC6&lt;&gt;""))</formula>
    </cfRule>
    <cfRule type="expression" dxfId="13754" priority="14537">
      <formula>AND(P6="",AND(Q6:AC6=""))</formula>
    </cfRule>
  </conditionalFormatting>
  <conditionalFormatting sqref="X6">
    <cfRule type="expression" dxfId="13753" priority="14280">
      <formula>FL6&lt;&gt;""</formula>
    </cfRule>
    <cfRule type="expression" dxfId="13752" priority="14525">
      <formula>AND(P6&lt;&gt;"",OR(Q6:AC6&lt;&gt;""))</formula>
    </cfRule>
    <cfRule type="expression" dxfId="13751" priority="14536">
      <formula>AND(P6="",AND(Q6:AC6=""))</formula>
    </cfRule>
  </conditionalFormatting>
  <conditionalFormatting sqref="Y6">
    <cfRule type="expression" dxfId="13750" priority="14279">
      <formula>FL6&lt;&gt;""</formula>
    </cfRule>
    <cfRule type="expression" dxfId="13749" priority="14524">
      <formula>AND(P6&lt;&gt;"",OR(Q6:AC6&lt;&gt;""))</formula>
    </cfRule>
    <cfRule type="expression" dxfId="13748" priority="14535">
      <formula>AND(P6="",AND(Q6:AC6=""))</formula>
    </cfRule>
  </conditionalFormatting>
  <conditionalFormatting sqref="Z6">
    <cfRule type="expression" dxfId="13747" priority="14278">
      <formula>FL6&lt;&gt;""</formula>
    </cfRule>
    <cfRule type="expression" dxfId="13746" priority="14523">
      <formula>AND(P6&lt;&gt;"",OR(Q6:AC6&lt;&gt;""))</formula>
    </cfRule>
    <cfRule type="expression" dxfId="13745" priority="14534">
      <formula>AND(P6="",AND(Q6:AC6=""))</formula>
    </cfRule>
  </conditionalFormatting>
  <conditionalFormatting sqref="AA6">
    <cfRule type="expression" dxfId="13744" priority="14277">
      <formula>FL6&lt;&gt;""</formula>
    </cfRule>
    <cfRule type="expression" dxfId="13743" priority="14522">
      <formula>AND(P6&lt;&gt;"",OR(Q6:AC6&lt;&gt;""))</formula>
    </cfRule>
    <cfRule type="expression" dxfId="13742" priority="14533">
      <formula>AND(P6="",AND(Q6:AC6=""))</formula>
    </cfRule>
  </conditionalFormatting>
  <conditionalFormatting sqref="AB6">
    <cfRule type="expression" dxfId="13741" priority="14276">
      <formula>FL6&lt;&gt;""</formula>
    </cfRule>
    <cfRule type="expression" dxfId="13740" priority="14521">
      <formula>AND(P6&lt;&gt;"",OR(Q6:AC6&lt;&gt;""))</formula>
    </cfRule>
    <cfRule type="expression" dxfId="13739" priority="14532">
      <formula>AND(P6="",AND(Q6:AC6=""))</formula>
    </cfRule>
  </conditionalFormatting>
  <conditionalFormatting sqref="AC6">
    <cfRule type="expression" dxfId="13738" priority="14275">
      <formula>FL6&lt;&gt;""</formula>
    </cfRule>
    <cfRule type="expression" dxfId="13737" priority="14520">
      <formula>AND(P6&lt;&gt;"",OR(Q6:AC6&lt;&gt;""))</formula>
    </cfRule>
    <cfRule type="expression" dxfId="13736" priority="14531">
      <formula>AND(P6="",AND(Q6:AC6=""))</formula>
    </cfRule>
  </conditionalFormatting>
  <conditionalFormatting sqref="AD6">
    <cfRule type="expression" dxfId="13735" priority="14274">
      <formula>FL6&lt;&gt;""</formula>
    </cfRule>
    <cfRule type="expression" dxfId="13734" priority="14517">
      <formula>AND(AD6="無",OR(AE6:AH6&lt;&gt;""))</formula>
    </cfRule>
    <cfRule type="expression" dxfId="13733" priority="14518">
      <formula>AND(AD6="有",AND(AE6:AH6=""))</formula>
    </cfRule>
    <cfRule type="expression" dxfId="13732" priority="14519">
      <formula>AD6=""</formula>
    </cfRule>
  </conditionalFormatting>
  <conditionalFormatting sqref="AE6">
    <cfRule type="expression" dxfId="13731" priority="14512">
      <formula>AND(AD6="無",OR(AE6:AH6&lt;&gt;""))</formula>
    </cfRule>
    <cfRule type="expression" dxfId="13730" priority="14516">
      <formula>AND(AD6="有",AND(AE6:AH6=""))</formula>
    </cfRule>
  </conditionalFormatting>
  <conditionalFormatting sqref="AF6">
    <cfRule type="expression" dxfId="13729" priority="14511">
      <formula>AND(AD6="無",OR(AE6:AH6&lt;&gt;""))</formula>
    </cfRule>
    <cfRule type="expression" dxfId="13728" priority="14515">
      <formula>AND(AD6="有",AND(AE6:AH6=""))</formula>
    </cfRule>
  </conditionalFormatting>
  <conditionalFormatting sqref="AG6">
    <cfRule type="expression" dxfId="13727" priority="14510">
      <formula>AND(AD6="無",OR(AE6:AH6&lt;&gt;""))</formula>
    </cfRule>
    <cfRule type="expression" dxfId="13726" priority="14514">
      <formula>AND(AD6="有",AND(AE6:AH6=""))</formula>
    </cfRule>
  </conditionalFormatting>
  <conditionalFormatting sqref="AH6">
    <cfRule type="expression" dxfId="13725" priority="14509">
      <formula>AND(AD6="無",OR(AE6:AH6&lt;&gt;""))</formula>
    </cfRule>
    <cfRule type="expression" dxfId="13724" priority="14513">
      <formula>AND(AD6="有",AND(AE6:AH6=""))</formula>
    </cfRule>
  </conditionalFormatting>
  <conditionalFormatting sqref="AI6">
    <cfRule type="expression" dxfId="13723" priority="14273">
      <formula>FL6&lt;&gt;""</formula>
    </cfRule>
    <cfRule type="expression" dxfId="13722" priority="14508">
      <formula>AI6=""</formula>
    </cfRule>
  </conditionalFormatting>
  <conditionalFormatting sqref="AJ6">
    <cfRule type="expression" dxfId="13721" priority="14272">
      <formula>FL6&lt;&gt;""</formula>
    </cfRule>
    <cfRule type="expression" dxfId="13720" priority="14507">
      <formula>AJ6=""</formula>
    </cfRule>
  </conditionalFormatting>
  <conditionalFormatting sqref="AK6">
    <cfRule type="expression" dxfId="13719" priority="14271">
      <formula>FL6&lt;&gt;""</formula>
    </cfRule>
    <cfRule type="expression" dxfId="13718" priority="14506">
      <formula>AK6=""</formula>
    </cfRule>
  </conditionalFormatting>
  <conditionalFormatting sqref="AL6">
    <cfRule type="expression" dxfId="13717" priority="14270">
      <formula>FL6&lt;&gt;""</formula>
    </cfRule>
    <cfRule type="expression" dxfId="13716" priority="14505">
      <formula>AL6=""</formula>
    </cfRule>
  </conditionalFormatting>
  <conditionalFormatting sqref="AM6">
    <cfRule type="expression" dxfId="13715" priority="14269">
      <formula>FL6&lt;&gt;""</formula>
    </cfRule>
    <cfRule type="expression" dxfId="13714" priority="14500">
      <formula>AND(AM6="なし",AN6&lt;&gt;"")</formula>
    </cfRule>
    <cfRule type="expression" dxfId="13713" priority="14501">
      <formula>AND(AM6="あり",AN6="")</formula>
    </cfRule>
    <cfRule type="expression" dxfId="13712" priority="14504">
      <formula>AM6=""</formula>
    </cfRule>
  </conditionalFormatting>
  <conditionalFormatting sqref="AN6">
    <cfRule type="expression" dxfId="13711" priority="14502">
      <formula>AND(AM6="なし",AN6&lt;&gt;"")</formula>
    </cfRule>
    <cfRule type="expression" dxfId="13710" priority="14503">
      <formula>AND(AM6="あり",AN6="")</formula>
    </cfRule>
  </conditionalFormatting>
  <conditionalFormatting sqref="AO6">
    <cfRule type="expression" dxfId="13709" priority="14268">
      <formula>FL6&lt;&gt;""</formula>
    </cfRule>
    <cfRule type="expression" dxfId="13708" priority="14498">
      <formula>AND(AO6&lt;&gt;"",OR(AP6:BC6&lt;&gt;""))</formula>
    </cfRule>
    <cfRule type="expression" dxfId="13707" priority="14499">
      <formula>AND(AO6="",AND(AP6:BC6=""))</formula>
    </cfRule>
  </conditionalFormatting>
  <conditionalFormatting sqref="AP6">
    <cfRule type="expression" dxfId="13706" priority="14267">
      <formula>FL6&lt;&gt;""</formula>
    </cfRule>
    <cfRule type="expression" dxfId="13705" priority="14496">
      <formula>AND(AO6&lt;&gt;"",OR(AP6:BC6&lt;&gt;""))</formula>
    </cfRule>
    <cfRule type="expression" dxfId="13704" priority="14497">
      <formula>AND(AO6="",AND(AP6:BC6=""))</formula>
    </cfRule>
  </conditionalFormatting>
  <conditionalFormatting sqref="AQ6">
    <cfRule type="expression" dxfId="13703" priority="14266">
      <formula>FL6&lt;&gt;""</formula>
    </cfRule>
    <cfRule type="expression" dxfId="13702" priority="14494">
      <formula>AND(AO6&lt;&gt;"",OR(AP6:BC6&lt;&gt;""))</formula>
    </cfRule>
    <cfRule type="expression" dxfId="13701" priority="14495">
      <formula>AND(AO6="",AND(AP6:BC6=""))</formula>
    </cfRule>
  </conditionalFormatting>
  <conditionalFormatting sqref="AR6">
    <cfRule type="expression" dxfId="13700" priority="14265">
      <formula>FL6&lt;&gt;""</formula>
    </cfRule>
    <cfRule type="expression" dxfId="13699" priority="14492">
      <formula>AND(AO6&lt;&gt;"",OR(AP6:BC6&lt;&gt;""))</formula>
    </cfRule>
    <cfRule type="expression" dxfId="13698" priority="14493">
      <formula>AND(AO6="",AND(AP6:BC6=""))</formula>
    </cfRule>
  </conditionalFormatting>
  <conditionalFormatting sqref="AS6">
    <cfRule type="expression" dxfId="13697" priority="14264">
      <formula>FL6&lt;&gt;""</formula>
    </cfRule>
    <cfRule type="expression" dxfId="13696" priority="14490">
      <formula>AND(AO6&lt;&gt;"",OR(AP6:BC6&lt;&gt;""))</formula>
    </cfRule>
    <cfRule type="expression" dxfId="13695" priority="14491">
      <formula>AND(AO6="",AND(AP6:BC6=""))</formula>
    </cfRule>
  </conditionalFormatting>
  <conditionalFormatting sqref="AT6">
    <cfRule type="expression" dxfId="13694" priority="14263">
      <formula>FL6&lt;&gt;""</formula>
    </cfRule>
    <cfRule type="expression" dxfId="13693" priority="14488">
      <formula>AND(AO6&lt;&gt;"",OR(AP6:BC6&lt;&gt;""))</formula>
    </cfRule>
    <cfRule type="expression" dxfId="13692" priority="14489">
      <formula>AND(AO6="",AND(AP6:BC6=""))</formula>
    </cfRule>
  </conditionalFormatting>
  <conditionalFormatting sqref="AU6">
    <cfRule type="expression" dxfId="13691" priority="14262">
      <formula>FL6&lt;&gt;""</formula>
    </cfRule>
    <cfRule type="expression" dxfId="13690" priority="14486">
      <formula>AND(AO6&lt;&gt;"",OR(AP6:BC6&lt;&gt;""))</formula>
    </cfRule>
    <cfRule type="expression" dxfId="13689" priority="14487">
      <formula>AND(AO6="",AND(AP6:BC6=""))</formula>
    </cfRule>
  </conditionalFormatting>
  <conditionalFormatting sqref="AV6">
    <cfRule type="expression" dxfId="13688" priority="14261">
      <formula>FL6&lt;&gt;""</formula>
    </cfRule>
    <cfRule type="expression" dxfId="13687" priority="14484">
      <formula>AND(AO6&lt;&gt;"",OR(AP6:BC6&lt;&gt;""))</formula>
    </cfRule>
    <cfRule type="expression" dxfId="13686" priority="14485">
      <formula>AND(AO6="",AND(AP6:BC6=""))</formula>
    </cfRule>
  </conditionalFormatting>
  <conditionalFormatting sqref="AW6">
    <cfRule type="expression" dxfId="13685" priority="14260">
      <formula>FL6&lt;&gt;""</formula>
    </cfRule>
    <cfRule type="expression" dxfId="13684" priority="14482">
      <formula>AND(AO6&lt;&gt;"",OR(AP6:BC6&lt;&gt;""))</formula>
    </cfRule>
    <cfRule type="expression" dxfId="13683" priority="14483">
      <formula>AND(AO6="",AND(AP6:BC6=""))</formula>
    </cfRule>
  </conditionalFormatting>
  <conditionalFormatting sqref="AX6">
    <cfRule type="expression" dxfId="13682" priority="14259">
      <formula>FL6&lt;&gt;""</formula>
    </cfRule>
    <cfRule type="expression" dxfId="13681" priority="14480">
      <formula>AND(AO6&lt;&gt;"",OR(AP6:BC6&lt;&gt;""))</formula>
    </cfRule>
    <cfRule type="expression" dxfId="13680" priority="14481">
      <formula>AND(AO6="",AND(AP6:BC6=""))</formula>
    </cfRule>
  </conditionalFormatting>
  <conditionalFormatting sqref="AY6">
    <cfRule type="expression" dxfId="13679" priority="14258">
      <formula>FL6&lt;&gt;""</formula>
    </cfRule>
    <cfRule type="expression" dxfId="13678" priority="14478">
      <formula>AND(AO6&lt;&gt;"",OR(AP6:BC6&lt;&gt;""))</formula>
    </cfRule>
    <cfRule type="expression" dxfId="13677" priority="14479">
      <formula>AND(AO6="",AND(AP6:BC6=""))</formula>
    </cfRule>
  </conditionalFormatting>
  <conditionalFormatting sqref="AZ6">
    <cfRule type="expression" dxfId="13676" priority="14257">
      <formula>FL6&lt;&gt;""</formula>
    </cfRule>
    <cfRule type="expression" dxfId="13675" priority="14476">
      <formula>AND(AO6&lt;&gt;"",OR(AP6:BC6&lt;&gt;""))</formula>
    </cfRule>
    <cfRule type="expression" dxfId="13674" priority="14477">
      <formula>AND(AO6="",AND(AP6:BC6=""))</formula>
    </cfRule>
  </conditionalFormatting>
  <conditionalFormatting sqref="BA6">
    <cfRule type="expression" dxfId="13673" priority="14256">
      <formula>FL6&lt;&gt;""</formula>
    </cfRule>
    <cfRule type="expression" dxfId="13672" priority="14474">
      <formula>AND(AO6&lt;&gt;"",OR(AP6:BC6&lt;&gt;""))</formula>
    </cfRule>
    <cfRule type="expression" dxfId="13671" priority="14475">
      <formula>AND(AO6="",AND(AP6:BC6=""))</formula>
    </cfRule>
  </conditionalFormatting>
  <conditionalFormatting sqref="BB6">
    <cfRule type="expression" dxfId="13670" priority="14255">
      <formula>FL6&lt;&gt;""</formula>
    </cfRule>
    <cfRule type="expression" dxfId="13669" priority="14472">
      <formula>AND(AO6&lt;&gt;"",OR(AP6:BC6&lt;&gt;""))</formula>
    </cfRule>
    <cfRule type="expression" dxfId="13668" priority="14473">
      <formula>AND(AO6="",AND(AP6:BC6=""))</formula>
    </cfRule>
  </conditionalFormatting>
  <conditionalFormatting sqref="BC6">
    <cfRule type="expression" dxfId="13667" priority="14254">
      <formula>FL6&lt;&gt;""</formula>
    </cfRule>
    <cfRule type="expression" dxfId="13666" priority="14470">
      <formula>AND(AO6&lt;&gt;"",OR(AP6:BC6&lt;&gt;""))</formula>
    </cfRule>
    <cfRule type="expression" dxfId="13665" priority="14471">
      <formula>AND(AO6="",AND(AP6:BC6=""))</formula>
    </cfRule>
  </conditionalFormatting>
  <conditionalFormatting sqref="BF6">
    <cfRule type="expression" dxfId="13664" priority="14311">
      <formula>AND(BD6="独居",BF6&gt;=1)</formula>
    </cfRule>
    <cfRule type="expression" dxfId="13663" priority="14468">
      <formula>AND(BD6="同居",AND(BM6="",BF6&lt;&gt;COUNTA(BH6:BL6)))</formula>
    </cfRule>
    <cfRule type="expression" dxfId="13662" priority="14469">
      <formula>AND(BD6="同居",OR(BF6="",BF6=0))</formula>
    </cfRule>
  </conditionalFormatting>
  <conditionalFormatting sqref="BG6">
    <cfRule type="expression" dxfId="13661" priority="14466">
      <formula>AND(BD6="独居",BG6&gt;=1)</formula>
    </cfRule>
    <cfRule type="expression" dxfId="13660" priority="14467">
      <formula>AND(BD6="同居",OR(BG6="",BG6&gt;BF6))</formula>
    </cfRule>
  </conditionalFormatting>
  <conditionalFormatting sqref="BH6">
    <cfRule type="expression" dxfId="13659" priority="14459">
      <formula>AND(BD6="独居",OR(BH6:BM6&lt;&gt;""))</formula>
    </cfRule>
    <cfRule type="expression" dxfId="13658" priority="14465">
      <formula>AND(BD6="同居",AND(BM6="",BF6&lt;&gt;COUNTA(BH6:BL6)))</formula>
    </cfRule>
  </conditionalFormatting>
  <conditionalFormatting sqref="BI6">
    <cfRule type="expression" dxfId="13657" priority="14458">
      <formula>AND(BD6="独居",OR(BH6:BM6&lt;&gt;""))</formula>
    </cfRule>
    <cfRule type="expression" dxfId="13656" priority="14464">
      <formula>AND(BD6="同居",AND(BM6="",BF6&lt;&gt;COUNTA(BH6:BL6)))</formula>
    </cfRule>
  </conditionalFormatting>
  <conditionalFormatting sqref="BJ6">
    <cfRule type="expression" dxfId="13655" priority="14457">
      <formula>AND(BD6="独居",OR(BH6:BM6&lt;&gt;""))</formula>
    </cfRule>
    <cfRule type="expression" dxfId="13654" priority="14463">
      <formula>AND(BD6="同居",AND(BM6="",BF6&lt;&gt;COUNTA(BH6:BL6)))</formula>
    </cfRule>
  </conditionalFormatting>
  <conditionalFormatting sqref="BK6">
    <cfRule type="expression" dxfId="13653" priority="14456">
      <formula>AND(BD6="独居",OR(BH6:BM6&lt;&gt;""))</formula>
    </cfRule>
    <cfRule type="expression" dxfId="13652" priority="14462">
      <formula>AND(BD6="同居",AND(BM6="",BF6&lt;&gt;COUNTA(BH6:BL6)))</formula>
    </cfRule>
  </conditionalFormatting>
  <conditionalFormatting sqref="BL6">
    <cfRule type="expression" dxfId="13651" priority="14455">
      <formula>AND(BD6="独居",OR(BH6:BM6&lt;&gt;""))</formula>
    </cfRule>
    <cfRule type="expression" dxfId="13650" priority="14461">
      <formula>AND(BD6="同居",AND(BM6="",BF6&lt;&gt;COUNTA(BH6:BL6)))</formula>
    </cfRule>
  </conditionalFormatting>
  <conditionalFormatting sqref="BM6">
    <cfRule type="expression" dxfId="13649" priority="14454">
      <formula>AND(BD6="独居",OR(BH6:BM6&lt;&gt;""))</formula>
    </cfRule>
    <cfRule type="expression" dxfId="13648" priority="14460">
      <formula>AND(BD6="同居",AND(BM6="",BF6&lt;&gt;COUNTA(BH6:BL6)))</formula>
    </cfRule>
  </conditionalFormatting>
  <conditionalFormatting sqref="CF6">
    <cfRule type="expression" dxfId="13647" priority="14241">
      <formula>FL6&lt;&gt;""</formula>
    </cfRule>
    <cfRule type="expression" dxfId="13646" priority="14453">
      <formula>CF6=""</formula>
    </cfRule>
  </conditionalFormatting>
  <conditionalFormatting sqref="CG6">
    <cfRule type="expression" dxfId="13645" priority="14240">
      <formula>FL6&lt;&gt;""</formula>
    </cfRule>
    <cfRule type="expression" dxfId="13644" priority="14452">
      <formula>CG6=""</formula>
    </cfRule>
  </conditionalFormatting>
  <conditionalFormatting sqref="CH6">
    <cfRule type="expression" dxfId="13643" priority="14239">
      <formula>FL6&lt;&gt;""</formula>
    </cfRule>
    <cfRule type="expression" dxfId="13642" priority="14451">
      <formula>CH6=""</formula>
    </cfRule>
  </conditionalFormatting>
  <conditionalFormatting sqref="CI6">
    <cfRule type="expression" dxfId="13641" priority="14238">
      <formula>FL6&lt;&gt;""</formula>
    </cfRule>
    <cfRule type="expression" dxfId="13640" priority="14450">
      <formula>CI6=""</formula>
    </cfRule>
  </conditionalFormatting>
  <conditionalFormatting sqref="CJ6">
    <cfRule type="expression" dxfId="13639" priority="14237">
      <formula>FL6&lt;&gt;""</formula>
    </cfRule>
    <cfRule type="expression" dxfId="13638" priority="14449">
      <formula>CJ6=""</formula>
    </cfRule>
  </conditionalFormatting>
  <conditionalFormatting sqref="CK6">
    <cfRule type="expression" dxfId="13637" priority="14236">
      <formula>FL6&lt;&gt;""</formula>
    </cfRule>
    <cfRule type="expression" dxfId="13636" priority="14448">
      <formula>CK6=""</formula>
    </cfRule>
  </conditionalFormatting>
  <conditionalFormatting sqref="CL6">
    <cfRule type="expression" dxfId="13635" priority="14235">
      <formula>FL6&lt;&gt;""</formula>
    </cfRule>
    <cfRule type="expression" dxfId="13634" priority="14447">
      <formula>CL6=""</formula>
    </cfRule>
  </conditionalFormatting>
  <conditionalFormatting sqref="CM6">
    <cfRule type="expression" dxfId="13633" priority="14234">
      <formula>FL6&lt;&gt;""</formula>
    </cfRule>
    <cfRule type="expression" dxfId="13632" priority="14446">
      <formula>CM6=""</formula>
    </cfRule>
  </conditionalFormatting>
  <conditionalFormatting sqref="CN6">
    <cfRule type="expression" dxfId="13631" priority="14310">
      <formula>AND(CM6=0,CN6&lt;&gt;"")</formula>
    </cfRule>
    <cfRule type="expression" dxfId="13630" priority="14445">
      <formula>AND(CM6&gt;0,CN6="")</formula>
    </cfRule>
  </conditionalFormatting>
  <conditionalFormatting sqref="CO6">
    <cfRule type="expression" dxfId="13629" priority="14233">
      <formula>FL6&lt;&gt;""</formula>
    </cfRule>
    <cfRule type="expression" dxfId="13628" priority="14443">
      <formula>AND(CO6&lt;&gt;"",OR(CP6:CS6&lt;&gt;""))</formula>
    </cfRule>
    <cfRule type="expression" dxfId="13627" priority="14444">
      <formula>AND(CO6="",AND(CP6:CS6=""))</formula>
    </cfRule>
  </conditionalFormatting>
  <conditionalFormatting sqref="CP6">
    <cfRule type="expression" dxfId="13626" priority="14232">
      <formula>FL6&lt;&gt;""</formula>
    </cfRule>
    <cfRule type="expression" dxfId="13625" priority="14441">
      <formula>AND(CO6&lt;&gt;"",OR(CP6:CS6&lt;&gt;""))</formula>
    </cfRule>
    <cfRule type="expression" dxfId="13624" priority="14442">
      <formula>AND(CO6="",AND(CP6:CS6=""))</formula>
    </cfRule>
  </conditionalFormatting>
  <conditionalFormatting sqref="CQ6">
    <cfRule type="expression" dxfId="13623" priority="14231">
      <formula>FL6&lt;&gt;""</formula>
    </cfRule>
    <cfRule type="expression" dxfId="13622" priority="14439">
      <formula>AND(CO6&lt;&gt;"",OR(CP6:CS6&lt;&gt;""))</formula>
    </cfRule>
    <cfRule type="expression" dxfId="13621" priority="14440">
      <formula>AND(CO6="",AND(CP6:CS6=""))</formula>
    </cfRule>
  </conditionalFormatting>
  <conditionalFormatting sqref="CR6">
    <cfRule type="expression" dxfId="13620" priority="14230">
      <formula>FL6&lt;&gt;""</formula>
    </cfRule>
    <cfRule type="expression" dxfId="13619" priority="14437">
      <formula>AND(CO6&lt;&gt;"",OR(CP6:CS6&lt;&gt;""))</formula>
    </cfRule>
    <cfRule type="expression" dxfId="13618" priority="14438">
      <formula>AND(CO6="",AND(CP6:CS6=""))</formula>
    </cfRule>
  </conditionalFormatting>
  <conditionalFormatting sqref="CS6">
    <cfRule type="expression" dxfId="13617" priority="14229">
      <formula>FL6&lt;&gt;""</formula>
    </cfRule>
    <cfRule type="expression" dxfId="13616" priority="14435">
      <formula>AND(CO6&lt;&gt;"",OR(CP6:CS6&lt;&gt;""))</formula>
    </cfRule>
    <cfRule type="expression" dxfId="13615" priority="14436">
      <formula>AND(CO6="",AND(CP6:CS6=""))</formula>
    </cfRule>
  </conditionalFormatting>
  <conditionalFormatting sqref="CT6">
    <cfRule type="expression" dxfId="13614" priority="14228">
      <formula>FL6&lt;&gt;""</formula>
    </cfRule>
    <cfRule type="expression" dxfId="13613" priority="14434">
      <formula>CT6=""</formula>
    </cfRule>
  </conditionalFormatting>
  <conditionalFormatting sqref="CU6">
    <cfRule type="expression" dxfId="13612" priority="14227">
      <formula>FL6&lt;&gt;""</formula>
    </cfRule>
    <cfRule type="expression" dxfId="13611" priority="14433">
      <formula>CU6=""</formula>
    </cfRule>
  </conditionalFormatting>
  <conditionalFormatting sqref="CV6">
    <cfRule type="expression" dxfId="13610" priority="14226">
      <formula>FL6&lt;&gt;""</formula>
    </cfRule>
    <cfRule type="expression" dxfId="13609" priority="14431">
      <formula>AND(CV6&lt;&gt;"",OR(CW6:DH6&lt;&gt;""))</formula>
    </cfRule>
    <cfRule type="expression" dxfId="13608" priority="14432">
      <formula>AND(CV6="",AND(CW6:DH6=""))</formula>
    </cfRule>
  </conditionalFormatting>
  <conditionalFormatting sqref="CW6">
    <cfRule type="expression" dxfId="13607" priority="14225">
      <formula>FL6&lt;&gt;""</formula>
    </cfRule>
    <cfRule type="expression" dxfId="13606" priority="14405">
      <formula>AND(CX6&lt;&gt;"",CW6="")</formula>
    </cfRule>
    <cfRule type="expression" dxfId="13605" priority="14429">
      <formula>AND(CV6&lt;&gt;"",OR(CW6:DH6&lt;&gt;""))</formula>
    </cfRule>
    <cfRule type="expression" dxfId="13604" priority="14430">
      <formula>AND(CV6="",AND(CW6:DH6=""))</formula>
    </cfRule>
  </conditionalFormatting>
  <conditionalFormatting sqref="CX6">
    <cfRule type="expression" dxfId="13603" priority="14224">
      <formula>FL6&lt;&gt;""</formula>
    </cfRule>
    <cfRule type="expression" dxfId="13602" priority="14406">
      <formula>AND(CW6&lt;&gt;"",CX6="")</formula>
    </cfRule>
    <cfRule type="expression" dxfId="13601" priority="14427">
      <formula>AND(CV6&lt;&gt;"",OR(CW6:DH6&lt;&gt;""))</formula>
    </cfRule>
    <cfRule type="expression" dxfId="13600" priority="14428">
      <formula>AND(CV6="",AND(CW6:DH6=""))</formula>
    </cfRule>
  </conditionalFormatting>
  <conditionalFormatting sqref="CY6">
    <cfRule type="expression" dxfId="13599" priority="14223">
      <formula>FL6&lt;&gt;""</formula>
    </cfRule>
    <cfRule type="expression" dxfId="13598" priority="14425">
      <formula>AND(CV6&lt;&gt;"",OR(CW6:DH6&lt;&gt;""))</formula>
    </cfRule>
    <cfRule type="expression" dxfId="13597" priority="14426">
      <formula>AND(CV6="",AND(CW6:DH6=""))</formula>
    </cfRule>
  </conditionalFormatting>
  <conditionalFormatting sqref="CZ6">
    <cfRule type="expression" dxfId="13596" priority="14222">
      <formula>FL6&lt;&gt;""</formula>
    </cfRule>
    <cfRule type="expression" dxfId="13595" priority="14403">
      <formula>AND(DA6&lt;&gt;"",CZ6="")</formula>
    </cfRule>
    <cfRule type="expression" dxfId="13594" priority="14423">
      <formula>AND(CV6&lt;&gt;"",OR(CW6:DH6&lt;&gt;""))</formula>
    </cfRule>
    <cfRule type="expression" dxfId="13593" priority="14424">
      <formula>AND(CV6="",AND(CW6:DH6=""))</formula>
    </cfRule>
  </conditionalFormatting>
  <conditionalFormatting sqref="DA6">
    <cfRule type="expression" dxfId="13592" priority="14221">
      <formula>FL6&lt;&gt;""</formula>
    </cfRule>
    <cfRule type="expression" dxfId="13591" priority="14404">
      <formula>AND(CZ6&lt;&gt;"",DA6="")</formula>
    </cfRule>
    <cfRule type="expression" dxfId="13590" priority="14421">
      <formula>AND(CV6&lt;&gt;"",OR(CW6:DH6&lt;&gt;""))</formula>
    </cfRule>
    <cfRule type="expression" dxfId="13589" priority="14422">
      <formula>AND(CV6="",AND(CW6:DH6=""))</formula>
    </cfRule>
  </conditionalFormatting>
  <conditionalFormatting sqref="DB6">
    <cfRule type="expression" dxfId="13588" priority="14220">
      <formula>FL6&lt;&gt;""</formula>
    </cfRule>
    <cfRule type="expression" dxfId="13587" priority="14419">
      <formula>AND(CV6&lt;&gt;"",OR(CW6:DH6&lt;&gt;""))</formula>
    </cfRule>
    <cfRule type="expression" dxfId="13586" priority="14420">
      <formula>AND(CV6="",AND(CW6:DH6=""))</formula>
    </cfRule>
  </conditionalFormatting>
  <conditionalFormatting sqref="DC6">
    <cfRule type="expression" dxfId="13585" priority="14219">
      <formula>FL6&lt;&gt;""</formula>
    </cfRule>
    <cfRule type="expression" dxfId="13584" priority="14417">
      <formula>AND(CV6&lt;&gt;"",OR(CW6:DH6&lt;&gt;""))</formula>
    </cfRule>
    <cfRule type="expression" dxfId="13583" priority="14418">
      <formula>AND(CV6="",AND(CW6:DH6=""))</formula>
    </cfRule>
  </conditionalFormatting>
  <conditionalFormatting sqref="DD6">
    <cfRule type="expression" dxfId="13582" priority="14218">
      <formula>FL6&lt;&gt;""</formula>
    </cfRule>
    <cfRule type="expression" dxfId="13581" priority="14415">
      <formula>AND(CV6&lt;&gt;"",OR(CW6:DH6&lt;&gt;""))</formula>
    </cfRule>
    <cfRule type="expression" dxfId="13580" priority="14416">
      <formula>AND(CV6="",AND(CW6:DH6=""))</formula>
    </cfRule>
  </conditionalFormatting>
  <conditionalFormatting sqref="DE6">
    <cfRule type="expression" dxfId="13579" priority="14217">
      <formula>FL6&lt;&gt;""</formula>
    </cfRule>
    <cfRule type="expression" dxfId="13578" priority="14399">
      <formula>AND(DF6&lt;&gt;"",DE6="")</formula>
    </cfRule>
    <cfRule type="expression" dxfId="13577" priority="14413">
      <formula>AND(CV6&lt;&gt;"",OR(CW6:DH6&lt;&gt;""))</formula>
    </cfRule>
    <cfRule type="expression" dxfId="13576" priority="14414">
      <formula>AND(CV6="",AND(CW6:DH6=""))</formula>
    </cfRule>
  </conditionalFormatting>
  <conditionalFormatting sqref="DF6">
    <cfRule type="expression" dxfId="13575" priority="14216">
      <formula>FL6&lt;&gt;""</formula>
    </cfRule>
    <cfRule type="expression" dxfId="13574" priority="14400">
      <formula>AND(DE6&lt;&gt;"",DF6="")</formula>
    </cfRule>
    <cfRule type="expression" dxfId="13573" priority="14411">
      <formula>AND(CV6&lt;&gt;"",OR(CW6:DH6&lt;&gt;""))</formula>
    </cfRule>
    <cfRule type="expression" dxfId="13572" priority="14412">
      <formula>AND(CV6="",AND(CW6:DH6=""))</formula>
    </cfRule>
  </conditionalFormatting>
  <conditionalFormatting sqref="DG6">
    <cfRule type="expression" dxfId="13571" priority="14215">
      <formula>FL6&lt;&gt;""</formula>
    </cfRule>
    <cfRule type="expression" dxfId="13570" priority="14409">
      <formula>AND(CV6&lt;&gt;"",OR(CW6:DH6&lt;&gt;""))</formula>
    </cfRule>
    <cfRule type="expression" dxfId="13569" priority="14410">
      <formula>AND(CV6="",AND(CW6:DH6=""))</formula>
    </cfRule>
  </conditionalFormatting>
  <conditionalFormatting sqref="DH6">
    <cfRule type="expression" dxfId="13568" priority="14214">
      <formula>FL6&lt;&gt;""</formula>
    </cfRule>
    <cfRule type="expression" dxfId="13567" priority="14407">
      <formula>AND(CV6&lt;&gt;"",OR(CW6:DH6&lt;&gt;""))</formula>
    </cfRule>
    <cfRule type="expression" dxfId="13566" priority="14408">
      <formula>AND(CV6="",AND(CW6:DH6=""))</formula>
    </cfRule>
  </conditionalFormatting>
  <conditionalFormatting sqref="DI6">
    <cfRule type="expression" dxfId="13565" priority="14213">
      <formula>FL6&lt;&gt;""</formula>
    </cfRule>
    <cfRule type="expression" dxfId="13564" priority="14402">
      <formula>DI6=""</formula>
    </cfRule>
  </conditionalFormatting>
  <conditionalFormatting sqref="DJ6">
    <cfRule type="expression" dxfId="13563" priority="14212">
      <formula>FL6&lt;&gt;""</formula>
    </cfRule>
    <cfRule type="expression" dxfId="13562" priority="14401">
      <formula>AND(DI6&lt;&gt;"自立",DJ6="")</formula>
    </cfRule>
  </conditionalFormatting>
  <conditionalFormatting sqref="DK6">
    <cfRule type="expression" dxfId="13561" priority="14211">
      <formula>FL6&lt;&gt;""</formula>
    </cfRule>
    <cfRule type="expression" dxfId="13560" priority="14398">
      <formula>DK6=""</formula>
    </cfRule>
  </conditionalFormatting>
  <conditionalFormatting sqref="DL6">
    <cfRule type="expression" dxfId="13559" priority="14396">
      <formula>AND(DK6&lt;&gt;"アレルギー食",DL6&lt;&gt;"")</formula>
    </cfRule>
    <cfRule type="expression" dxfId="13558" priority="14397">
      <formula>AND(DK6="アレルギー食",DL6="")</formula>
    </cfRule>
  </conditionalFormatting>
  <conditionalFormatting sqref="DM6">
    <cfRule type="expression" dxfId="13557" priority="14210">
      <formula>FL6&lt;&gt;""</formula>
    </cfRule>
    <cfRule type="expression" dxfId="13556" priority="14395">
      <formula>DM6=""</formula>
    </cfRule>
  </conditionalFormatting>
  <conditionalFormatting sqref="DN6">
    <cfRule type="expression" dxfId="13555" priority="14209">
      <formula>FL6&lt;&gt;""</formula>
    </cfRule>
    <cfRule type="expression" dxfId="13554" priority="14389">
      <formula>AND(DN6&lt;&gt;"",DM6="")</formula>
    </cfRule>
    <cfRule type="expression" dxfId="13553" priority="14393">
      <formula>AND(DM6&lt;&gt;"自立",DN6="")</formula>
    </cfRule>
    <cfRule type="expression" dxfId="13552" priority="14394">
      <formula>AND(DM6="自立",DN6&lt;&gt;"")</formula>
    </cfRule>
  </conditionalFormatting>
  <conditionalFormatting sqref="DO6">
    <cfRule type="expression" dxfId="13551" priority="14208">
      <formula>FL6&lt;&gt;""</formula>
    </cfRule>
    <cfRule type="expression" dxfId="13550" priority="14392">
      <formula>DO6=""</formula>
    </cfRule>
  </conditionalFormatting>
  <conditionalFormatting sqref="DP6">
    <cfRule type="expression" dxfId="13549" priority="14207">
      <formula>FL6&lt;&gt;""</formula>
    </cfRule>
    <cfRule type="expression" dxfId="13548" priority="14388">
      <formula>AND(DP6&lt;&gt;"",DO6="")</formula>
    </cfRule>
    <cfRule type="expression" dxfId="13547" priority="14390">
      <formula>AND(DO6&lt;&gt;"自立",DP6="")</formula>
    </cfRule>
    <cfRule type="expression" dxfId="13546" priority="14391">
      <formula>AND(DO6="自立",DP6&lt;&gt;"")</formula>
    </cfRule>
  </conditionalFormatting>
  <conditionalFormatting sqref="DQ6">
    <cfRule type="expression" dxfId="13545" priority="14206">
      <formula>FL6&lt;&gt;""</formula>
    </cfRule>
    <cfRule type="expression" dxfId="13544" priority="14387">
      <formula>DQ6=""</formula>
    </cfRule>
  </conditionalFormatting>
  <conditionalFormatting sqref="DR6">
    <cfRule type="expression" dxfId="13543" priority="14205">
      <formula>FL6&lt;&gt;""</formula>
    </cfRule>
    <cfRule type="expression" dxfId="13542" priority="14384">
      <formula>AND(DR6&lt;&gt;"",DQ6="")</formula>
    </cfRule>
    <cfRule type="expression" dxfId="13541" priority="14385">
      <formula>AND(DQ6&lt;&gt;"自立",DR6="")</formula>
    </cfRule>
    <cfRule type="expression" dxfId="13540" priority="14386">
      <formula>AND(DQ6="自立",DR6&lt;&gt;"")</formula>
    </cfRule>
  </conditionalFormatting>
  <conditionalFormatting sqref="DS6">
    <cfRule type="expression" dxfId="13539" priority="14204">
      <formula>FL6&lt;&gt;""</formula>
    </cfRule>
    <cfRule type="expression" dxfId="13538" priority="14383">
      <formula>DS6=""</formula>
    </cfRule>
  </conditionalFormatting>
  <conditionalFormatting sqref="DU6">
    <cfRule type="expression" dxfId="13537" priority="14202">
      <formula>FL6&lt;&gt;""</formula>
    </cfRule>
    <cfRule type="expression" dxfId="13536" priority="14382">
      <formula>DU6=""</formula>
    </cfRule>
  </conditionalFormatting>
  <conditionalFormatting sqref="DZ6">
    <cfRule type="expression" dxfId="13535" priority="14200">
      <formula>FL6&lt;&gt;""</formula>
    </cfRule>
    <cfRule type="expression" dxfId="13534" priority="14332">
      <formula>AND(EA6&lt;&gt;"",DZ6&lt;&gt;"その他")</formula>
    </cfRule>
    <cfRule type="expression" dxfId="13533" priority="14381">
      <formula>DZ6=""</formula>
    </cfRule>
  </conditionalFormatting>
  <conditionalFormatting sqref="EA6">
    <cfRule type="expression" dxfId="13532" priority="14379">
      <formula>AND(DZ6&lt;&gt;"その他",EA6&lt;&gt;"")</formula>
    </cfRule>
    <cfRule type="expression" dxfId="13531" priority="14380">
      <formula>AND(DZ6="その他",EA6="")</formula>
    </cfRule>
  </conditionalFormatting>
  <conditionalFormatting sqref="EB6">
    <cfRule type="expression" dxfId="13530" priority="14199">
      <formula>FL6&lt;&gt;""</formula>
    </cfRule>
    <cfRule type="expression" dxfId="13529" priority="14378">
      <formula>AND(EB6:EH6="")</formula>
    </cfRule>
  </conditionalFormatting>
  <conditionalFormatting sqref="EC6">
    <cfRule type="expression" dxfId="13528" priority="14198">
      <formula>FL6&lt;&gt;""</formula>
    </cfRule>
    <cfRule type="expression" dxfId="13527" priority="14377">
      <formula>AND(EB6:EH6="")</formula>
    </cfRule>
  </conditionalFormatting>
  <conditionalFormatting sqref="ED6">
    <cfRule type="expression" dxfId="13526" priority="14197">
      <formula>FL6&lt;&gt;""</formula>
    </cfRule>
    <cfRule type="expression" dxfId="13525" priority="14376">
      <formula>AND(EB6:EH6="")</formula>
    </cfRule>
  </conditionalFormatting>
  <conditionalFormatting sqref="EE6">
    <cfRule type="expression" dxfId="13524" priority="14196">
      <formula>FL6&lt;&gt;""</formula>
    </cfRule>
    <cfRule type="expression" dxfId="13523" priority="14375">
      <formula>AND(EB6:EH6="")</formula>
    </cfRule>
  </conditionalFormatting>
  <conditionalFormatting sqref="EF6">
    <cfRule type="expression" dxfId="13522" priority="14195">
      <formula>FL6&lt;&gt;""</formula>
    </cfRule>
    <cfRule type="expression" dxfId="13521" priority="14374">
      <formula>AND(EB6:EH6="")</formula>
    </cfRule>
  </conditionalFormatting>
  <conditionalFormatting sqref="EG6">
    <cfRule type="expression" dxfId="13520" priority="14194">
      <formula>FL6&lt;&gt;""</formula>
    </cfRule>
    <cfRule type="expression" dxfId="13519" priority="14373">
      <formula>AND(EB6:EH6="")</formula>
    </cfRule>
  </conditionalFormatting>
  <conditionalFormatting sqref="EH6">
    <cfRule type="expression" dxfId="13518" priority="14193">
      <formula>FL6&lt;&gt;""</formula>
    </cfRule>
    <cfRule type="expression" dxfId="13517" priority="14372">
      <formula>AND(EB6:EH6="")</formula>
    </cfRule>
  </conditionalFormatting>
  <conditionalFormatting sqref="EK6">
    <cfRule type="expression" dxfId="13516" priority="14192">
      <formula>FL6&lt;&gt;""</formula>
    </cfRule>
    <cfRule type="expression" dxfId="13515" priority="14370">
      <formula>AND(EJ6&lt;&gt;"",EK6&lt;&gt;"")</formula>
    </cfRule>
    <cfRule type="expression" dxfId="13514" priority="14371">
      <formula>AND(EJ6="",EK6="")</formula>
    </cfRule>
  </conditionalFormatting>
  <conditionalFormatting sqref="EL6">
    <cfRule type="expression" dxfId="13513" priority="14191">
      <formula>FL6&lt;&gt;""</formula>
    </cfRule>
    <cfRule type="expression" dxfId="13512" priority="14368">
      <formula>AND(EJ6&lt;&gt;"",EL6&lt;&gt;"")</formula>
    </cfRule>
    <cfRule type="expression" dxfId="13511" priority="14369">
      <formula>AND(EJ6="",EL6="")</formula>
    </cfRule>
  </conditionalFormatting>
  <conditionalFormatting sqref="EM6">
    <cfRule type="expression" dxfId="13510" priority="14190">
      <formula>FL6&lt;&gt;""</formula>
    </cfRule>
    <cfRule type="expression" dxfId="13509" priority="14366">
      <formula>AND(EJ6&lt;&gt;"",EM6&lt;&gt;"")</formula>
    </cfRule>
    <cfRule type="expression" dxfId="13508" priority="14367">
      <formula>AND(EJ6="",EM6="")</formula>
    </cfRule>
  </conditionalFormatting>
  <conditionalFormatting sqref="EO6">
    <cfRule type="expression" dxfId="13507" priority="14360">
      <formula>AND(EJ6&lt;&gt;"",EO6&lt;&gt;"")</formula>
    </cfRule>
    <cfRule type="expression" dxfId="13506" priority="14364">
      <formula>AND(EO6&lt;&gt;"",EN6="")</formula>
    </cfRule>
    <cfRule type="expression" dxfId="13505" priority="14365">
      <formula>AND(EN6&lt;&gt;"",EO6="")</formula>
    </cfRule>
  </conditionalFormatting>
  <conditionalFormatting sqref="EP6">
    <cfRule type="expression" dxfId="13504" priority="14359">
      <formula>AND(EJ6&lt;&gt;"",EP6&lt;&gt;"")</formula>
    </cfRule>
    <cfRule type="expression" dxfId="13503" priority="14362">
      <formula>AND(EP6&lt;&gt;"",EN6="")</formula>
    </cfRule>
    <cfRule type="expression" dxfId="13502" priority="14363">
      <formula>AND(EN6&lt;&gt;"",EP6="")</formula>
    </cfRule>
  </conditionalFormatting>
  <conditionalFormatting sqref="EN6">
    <cfRule type="expression" dxfId="13501" priority="14361">
      <formula>AND(EJ6&lt;&gt;"",EN6&lt;&gt;"")</formula>
    </cfRule>
  </conditionalFormatting>
  <conditionalFormatting sqref="ER6">
    <cfRule type="expression" dxfId="13500" priority="14189">
      <formula>FL6&lt;&gt;""</formula>
    </cfRule>
    <cfRule type="expression" dxfId="13499" priority="14357">
      <formula>AND(EQ6&lt;&gt;"",ER6&lt;&gt;"")</formula>
    </cfRule>
    <cfRule type="expression" dxfId="13498" priority="14358">
      <formula>AND(EQ6="",ER6="")</formula>
    </cfRule>
  </conditionalFormatting>
  <conditionalFormatting sqref="ES6">
    <cfRule type="expression" dxfId="13497" priority="14188">
      <formula>FL6&lt;&gt;""</formula>
    </cfRule>
    <cfRule type="expression" dxfId="13496" priority="14355">
      <formula>AND(EQ6&lt;&gt;"",ES6&lt;&gt;"")</formula>
    </cfRule>
    <cfRule type="expression" dxfId="13495" priority="14356">
      <formula>AND(EQ6="",ES6="")</formula>
    </cfRule>
  </conditionalFormatting>
  <conditionalFormatting sqref="ET6">
    <cfRule type="expression" dxfId="13494" priority="14187">
      <formula>FL6&lt;&gt;""</formula>
    </cfRule>
    <cfRule type="expression" dxfId="13493" priority="14353">
      <formula>AND(EQ6&lt;&gt;"",ET6&lt;&gt;"")</formula>
    </cfRule>
    <cfRule type="expression" dxfId="13492" priority="14354">
      <formula>AND(EQ6="",ET6="")</formula>
    </cfRule>
  </conditionalFormatting>
  <conditionalFormatting sqref="EV6">
    <cfRule type="expression" dxfId="13491" priority="14347">
      <formula>AND(EQ6&lt;&gt;"",EV6&lt;&gt;"")</formula>
    </cfRule>
    <cfRule type="expression" dxfId="13490" priority="14351">
      <formula>AND(EV6&lt;&gt;"",EU6="")</formula>
    </cfRule>
    <cfRule type="expression" dxfId="13489" priority="14352">
      <formula>AND(EU6&lt;&gt;"",EV6="")</formula>
    </cfRule>
  </conditionalFormatting>
  <conditionalFormatting sqref="EW6">
    <cfRule type="expression" dxfId="13488" priority="14346">
      <formula>AND(EQ6&lt;&gt;"",EW6&lt;&gt;"")</formula>
    </cfRule>
    <cfRule type="expression" dxfId="13487" priority="14349">
      <formula>AND(EW6&lt;&gt;"",EU6="")</formula>
    </cfRule>
    <cfRule type="expression" dxfId="13486" priority="14350">
      <formula>AND(EU6&lt;&gt;"",EW6="")</formula>
    </cfRule>
  </conditionalFormatting>
  <conditionalFormatting sqref="EU6">
    <cfRule type="expression" dxfId="13485" priority="14348">
      <formula>AND(EQ6&lt;&gt;"",EU6&lt;&gt;"")</formula>
    </cfRule>
  </conditionalFormatting>
  <conditionalFormatting sqref="EQ6">
    <cfRule type="expression" dxfId="13484" priority="14345">
      <formula>AND(EQ6&lt;&gt;"",OR(ER6:EW6&lt;&gt;""))</formula>
    </cfRule>
  </conditionalFormatting>
  <conditionalFormatting sqref="EJ6">
    <cfRule type="expression" dxfId="13483" priority="14344">
      <formula>AND(EJ6&lt;&gt;"",OR(EK6:EP6&lt;&gt;""))</formula>
    </cfRule>
  </conditionalFormatting>
  <conditionalFormatting sqref="EX6">
    <cfRule type="expression" dxfId="13482" priority="14186">
      <formula>FL6&lt;&gt;""</formula>
    </cfRule>
    <cfRule type="expression" dxfId="13481" priority="14343">
      <formula>AND(EX6:FC6="")</formula>
    </cfRule>
  </conditionalFormatting>
  <conditionalFormatting sqref="EY6">
    <cfRule type="expression" dxfId="13480" priority="14185">
      <formula>FL6&lt;&gt;""</formula>
    </cfRule>
    <cfRule type="expression" dxfId="13479" priority="14342">
      <formula>AND(EX6:FC6="")</formula>
    </cfRule>
  </conditionalFormatting>
  <conditionalFormatting sqref="EZ6">
    <cfRule type="expression" dxfId="13478" priority="14184">
      <formula>FL6&lt;&gt;""</formula>
    </cfRule>
    <cfRule type="expression" dxfId="13477" priority="14341">
      <formula>AND(EX6:FC6="")</formula>
    </cfRule>
  </conditionalFormatting>
  <conditionalFormatting sqref="FA6">
    <cfRule type="expression" dxfId="13476" priority="14183">
      <formula>FL6&lt;&gt;""</formula>
    </cfRule>
    <cfRule type="expression" dxfId="13475" priority="14340">
      <formula>AND(EX6:FC6="")</formula>
    </cfRule>
  </conditionalFormatting>
  <conditionalFormatting sqref="FC6">
    <cfRule type="expression" dxfId="13474" priority="14181">
      <formula>FL6&lt;&gt;""</formula>
    </cfRule>
    <cfRule type="expression" dxfId="13473" priority="14339">
      <formula>AND(EX6:FC6="")</formula>
    </cfRule>
  </conditionalFormatting>
  <conditionalFormatting sqref="FB6">
    <cfRule type="expression" dxfId="13472" priority="14182">
      <formula>FL6&lt;&gt;""</formula>
    </cfRule>
    <cfRule type="expression" dxfId="13471" priority="14338">
      <formula>AND(EX6:FC6="")</formula>
    </cfRule>
  </conditionalFormatting>
  <conditionalFormatting sqref="FD6">
    <cfRule type="expression" dxfId="13470" priority="14180">
      <formula>FL6&lt;&gt;""</formula>
    </cfRule>
    <cfRule type="expression" dxfId="13469" priority="14337">
      <formula>FD6=""</formula>
    </cfRule>
  </conditionalFormatting>
  <conditionalFormatting sqref="FE6">
    <cfRule type="expression" dxfId="13468" priority="14335">
      <formula>AND(FD6&lt;&gt;"2人以上の体制",FE6&lt;&gt;"")</formula>
    </cfRule>
    <cfRule type="expression" dxfId="13467" priority="14336">
      <formula>AND(FD6="2人以上の体制",FE6="")</formula>
    </cfRule>
  </conditionalFormatting>
  <conditionalFormatting sqref="FF6">
    <cfRule type="expression" dxfId="13466" priority="14179">
      <formula>FL6&lt;&gt;""</formula>
    </cfRule>
    <cfRule type="expression" dxfId="13465" priority="14334">
      <formula>FF6=""</formula>
    </cfRule>
  </conditionalFormatting>
  <conditionalFormatting sqref="FG6">
    <cfRule type="expression" dxfId="13464" priority="14178">
      <formula>FL6&lt;&gt;""</formula>
    </cfRule>
    <cfRule type="expression" dxfId="13463" priority="14333">
      <formula>FG6=""</formula>
    </cfRule>
  </conditionalFormatting>
  <conditionalFormatting sqref="BN6">
    <cfRule type="expression" dxfId="13462" priority="14252">
      <formula>FL6&lt;&gt;""</formula>
    </cfRule>
    <cfRule type="expression" dxfId="13461" priority="14331">
      <formula>BN6=""</formula>
    </cfRule>
  </conditionalFormatting>
  <conditionalFormatting sqref="BO6">
    <cfRule type="expression" dxfId="13460" priority="14251">
      <formula>FL6&lt;&gt;""</formula>
    </cfRule>
    <cfRule type="expression" dxfId="13459" priority="14330">
      <formula>BO6=""</formula>
    </cfRule>
  </conditionalFormatting>
  <conditionalFormatting sqref="BP6">
    <cfRule type="expression" dxfId="13458" priority="14250">
      <formula>FL6&lt;&gt;""</formula>
    </cfRule>
    <cfRule type="expression" dxfId="13457" priority="14329">
      <formula>BP6=""</formula>
    </cfRule>
  </conditionalFormatting>
  <conditionalFormatting sqref="BQ6">
    <cfRule type="expression" dxfId="13456" priority="14249">
      <formula>FL6&lt;&gt;""</formula>
    </cfRule>
    <cfRule type="expression" dxfId="13455" priority="14318">
      <formula>AND(BQ6:BR6="")</formula>
    </cfRule>
  </conditionalFormatting>
  <conditionalFormatting sqref="BR6">
    <cfRule type="expression" dxfId="13454" priority="14248">
      <formula>FL6&lt;&gt;""</formula>
    </cfRule>
    <cfRule type="expression" dxfId="13453" priority="14328">
      <formula>AND(BQ6:BR6="")</formula>
    </cfRule>
  </conditionalFormatting>
  <conditionalFormatting sqref="BT6">
    <cfRule type="expression" dxfId="13452" priority="14323">
      <formula>AND(BS6="",BT6&lt;&gt;"")</formula>
    </cfRule>
    <cfRule type="expression" dxfId="13451" priority="14327">
      <formula>AND(BS6&lt;&gt;"",BT6="")</formula>
    </cfRule>
  </conditionalFormatting>
  <conditionalFormatting sqref="BU6">
    <cfRule type="expression" dxfId="13450" priority="14322">
      <formula>AND(BS6="",BU6&lt;&gt;"")</formula>
    </cfRule>
    <cfRule type="expression" dxfId="13449" priority="14326">
      <formula>AND(BS6&lt;&gt;"",BU6="")</formula>
    </cfRule>
  </conditionalFormatting>
  <conditionalFormatting sqref="BV6">
    <cfRule type="expression" dxfId="13448" priority="14321">
      <formula>AND(BS6="",BV6&lt;&gt;"")</formula>
    </cfRule>
    <cfRule type="expression" dxfId="13447" priority="14325">
      <formula>AND(BS6&lt;&gt;"",AND(BV6:BW6=""))</formula>
    </cfRule>
  </conditionalFormatting>
  <conditionalFormatting sqref="BW6">
    <cfRule type="expression" dxfId="13446" priority="14320">
      <formula>AND(BS6="",BW6&lt;&gt;"")</formula>
    </cfRule>
    <cfRule type="expression" dxfId="13445" priority="14324">
      <formula>AND(BS6&lt;&gt;"",AND(BV6:BW6=""))</formula>
    </cfRule>
  </conditionalFormatting>
  <conditionalFormatting sqref="BS6">
    <cfRule type="expression" dxfId="13444" priority="14319">
      <formula>AND(BS6="",OR(BT6:BW6&lt;&gt;""))</formula>
    </cfRule>
  </conditionalFormatting>
  <conditionalFormatting sqref="BX6">
    <cfRule type="expression" dxfId="13443" priority="14247">
      <formula>FL6&lt;&gt;""</formula>
    </cfRule>
    <cfRule type="expression" dxfId="13442" priority="14317">
      <formula>BX6=""</formula>
    </cfRule>
  </conditionalFormatting>
  <conditionalFormatting sqref="BY6">
    <cfRule type="expression" dxfId="13441" priority="14246">
      <formula>FL6&lt;&gt;""</formula>
    </cfRule>
    <cfRule type="expression" dxfId="13440" priority="14316">
      <formula>BY6=""</formula>
    </cfRule>
  </conditionalFormatting>
  <conditionalFormatting sqref="CB6">
    <cfRule type="expression" dxfId="13439" priority="14245">
      <formula>FL6&lt;&gt;""</formula>
    </cfRule>
    <cfRule type="expression" dxfId="13438" priority="14315">
      <formula>CB6=""</formula>
    </cfRule>
  </conditionalFormatting>
  <conditionalFormatting sqref="CC6">
    <cfRule type="expression" dxfId="13437" priority="14244">
      <formula>FL6&lt;&gt;""</formula>
    </cfRule>
    <cfRule type="expression" dxfId="13436" priority="14314">
      <formula>CC6=""</formula>
    </cfRule>
  </conditionalFormatting>
  <conditionalFormatting sqref="CD6">
    <cfRule type="expression" dxfId="13435" priority="14243">
      <formula>FL6&lt;&gt;""</formula>
    </cfRule>
    <cfRule type="expression" dxfId="13434" priority="14313">
      <formula>CD6=""</formula>
    </cfRule>
  </conditionalFormatting>
  <conditionalFormatting sqref="FJ6">
    <cfRule type="expression" dxfId="13433" priority="14312">
      <formula>FJ6=""</formula>
    </cfRule>
  </conditionalFormatting>
  <conditionalFormatting sqref="H6">
    <cfRule type="expression" dxfId="13432" priority="14293">
      <formula>FL6&lt;&gt;""</formula>
    </cfRule>
    <cfRule type="expression" dxfId="13431" priority="14309">
      <formula>H6=""</formula>
    </cfRule>
  </conditionalFormatting>
  <conditionalFormatting sqref="B6">
    <cfRule type="expression" dxfId="13430" priority="14177">
      <formula>FL6&lt;&gt;""</formula>
    </cfRule>
    <cfRule type="expression" dxfId="13429" priority="14308">
      <formula>B6=""</formula>
    </cfRule>
  </conditionalFormatting>
  <conditionalFormatting sqref="CE6">
    <cfRule type="expression" dxfId="13428" priority="14242">
      <formula>FL6&lt;&gt;""</formula>
    </cfRule>
    <cfRule type="expression" dxfId="13427" priority="14307">
      <formula>CE6=""</formula>
    </cfRule>
  </conditionalFormatting>
  <conditionalFormatting sqref="EI6">
    <cfRule type="expression" dxfId="13426" priority="14306">
      <formula>AND(OR(EB6:EG6&lt;&gt;""),EI6="")</formula>
    </cfRule>
  </conditionalFormatting>
  <conditionalFormatting sqref="BD6">
    <cfRule type="expression" dxfId="13425" priority="14253">
      <formula>FL6&lt;&gt;""</formula>
    </cfRule>
    <cfRule type="expression" dxfId="13424" priority="14305">
      <formula>BD6=""</formula>
    </cfRule>
  </conditionalFormatting>
  <conditionalFormatting sqref="BE6">
    <cfRule type="expression" dxfId="13423" priority="14304">
      <formula>AND(BD6="同居",AND(BE6="",BF6=""))</formula>
    </cfRule>
  </conditionalFormatting>
  <conditionalFormatting sqref="CA6">
    <cfRule type="expression" dxfId="13422" priority="14303">
      <formula>AND(BZ6&lt;&gt;"",CA6="")</formula>
    </cfRule>
  </conditionalFormatting>
  <conditionalFormatting sqref="BZ6">
    <cfRule type="expression" dxfId="13421" priority="14302">
      <formula>AND(BZ6="",CA6&lt;&gt;"")</formula>
    </cfRule>
  </conditionalFormatting>
  <conditionalFormatting sqref="DT6">
    <cfRule type="expression" dxfId="13420" priority="14203">
      <formula>FL6&lt;&gt;""</formula>
    </cfRule>
    <cfRule type="expression" dxfId="13419" priority="14299">
      <formula>AND(DT6&lt;&gt;"",DS6="")</formula>
    </cfRule>
    <cfRule type="expression" dxfId="13418" priority="14300">
      <formula>AND(DS6&lt;&gt;"自立",DT6="")</formula>
    </cfRule>
    <cfRule type="expression" dxfId="13417" priority="14301">
      <formula>AND(DS6="自立",DT6&lt;&gt;"")</formula>
    </cfRule>
  </conditionalFormatting>
  <conditionalFormatting sqref="DV6">
    <cfRule type="expression" dxfId="13416" priority="14201">
      <formula>FL6&lt;&gt;""</formula>
    </cfRule>
    <cfRule type="expression" dxfId="13415" priority="14296">
      <formula>AND(DV6&lt;&gt;"",DU6="")</formula>
    </cfRule>
    <cfRule type="expression" dxfId="13414" priority="14297">
      <formula>AND(DU6="自立",DV6&lt;&gt;"")</formula>
    </cfRule>
    <cfRule type="expression" dxfId="13413" priority="14298">
      <formula>AND(DU6&lt;&gt;"自立",DV6="")</formula>
    </cfRule>
  </conditionalFormatting>
  <conditionalFormatting sqref="I6">
    <cfRule type="expression" dxfId="13412" priority="14295">
      <formula>I6=""</formula>
    </cfRule>
  </conditionalFormatting>
  <conditionalFormatting sqref="O6">
    <cfRule type="expression" dxfId="13411" priority="14289">
      <formula>FL6&lt;&gt;""</formula>
    </cfRule>
    <cfRule type="expression" dxfId="13410" priority="14294">
      <formula>O6=""</formula>
    </cfRule>
  </conditionalFormatting>
  <conditionalFormatting sqref="FM6">
    <cfRule type="expression" dxfId="13409" priority="14172">
      <formula>AND(FM6="",AND(P6:FI6=""))</formula>
    </cfRule>
    <cfRule type="expression" dxfId="13408" priority="14173">
      <formula>AND(FM6&lt;&gt;"",OR(P6:FI6&lt;&gt;""))</formula>
    </cfRule>
  </conditionalFormatting>
  <conditionalFormatting sqref="FL6">
    <cfRule type="expression" dxfId="13407" priority="14174">
      <formula>AND(FL6="",AND(P6:FI6=""))</formula>
    </cfRule>
    <cfRule type="expression" dxfId="13406" priority="14176">
      <formula>AND(FL6&lt;&gt;"",OR(P6:FI6&lt;&gt;""))</formula>
    </cfRule>
  </conditionalFormatting>
  <conditionalFormatting sqref="FK6">
    <cfRule type="expression" dxfId="13405" priority="14175">
      <formula>FK6=""</formula>
    </cfRule>
  </conditionalFormatting>
  <conditionalFormatting sqref="C7">
    <cfRule type="expression" dxfId="13404" priority="14171">
      <formula>C7=""</formula>
    </cfRule>
  </conditionalFormatting>
  <conditionalFormatting sqref="D7">
    <cfRule type="expression" dxfId="13403" priority="14170">
      <formula>D7=""</formula>
    </cfRule>
  </conditionalFormatting>
  <conditionalFormatting sqref="E7">
    <cfRule type="expression" dxfId="13402" priority="14169">
      <formula>E7=""</formula>
    </cfRule>
  </conditionalFormatting>
  <conditionalFormatting sqref="G7">
    <cfRule type="expression" dxfId="13401" priority="14168">
      <formula>G7=""</formula>
    </cfRule>
  </conditionalFormatting>
  <conditionalFormatting sqref="J7">
    <cfRule type="expression" dxfId="13400" priority="13909">
      <formula>FL7&lt;&gt;""</formula>
    </cfRule>
    <cfRule type="expression" dxfId="13399" priority="14167">
      <formula>AND(J7="",K7="")</formula>
    </cfRule>
  </conditionalFormatting>
  <conditionalFormatting sqref="K7">
    <cfRule type="expression" dxfId="13398" priority="13908">
      <formula>FL7&lt;&gt;""</formula>
    </cfRule>
    <cfRule type="expression" dxfId="13397" priority="14166">
      <formula>AND(J7="",K7="")</formula>
    </cfRule>
  </conditionalFormatting>
  <conditionalFormatting sqref="N7">
    <cfRule type="expression" dxfId="13396" priority="13907">
      <formula>FL7&lt;&gt;""</formula>
    </cfRule>
    <cfRule type="expression" dxfId="13395" priority="14165">
      <formula>N7=""</formula>
    </cfRule>
  </conditionalFormatting>
  <conditionalFormatting sqref="P7">
    <cfRule type="expression" dxfId="13394" priority="13905">
      <formula>FL7&lt;&gt;""</formula>
    </cfRule>
    <cfRule type="expression" dxfId="13393" priority="14163">
      <formula>AND(P7&lt;&gt;"",OR(Q7:AC7&lt;&gt;""))</formula>
    </cfRule>
    <cfRule type="expression" dxfId="13392" priority="14164">
      <formula>AND(P7="",AND(Q7:AC7=""))</formula>
    </cfRule>
  </conditionalFormatting>
  <conditionalFormatting sqref="Q7">
    <cfRule type="expression" dxfId="13391" priority="13904">
      <formula>FL7&lt;&gt;""</formula>
    </cfRule>
    <cfRule type="expression" dxfId="13390" priority="14161">
      <formula>AND(P7&lt;&gt;"",OR(Q7:AC7&lt;&gt;""))</formula>
    </cfRule>
    <cfRule type="expression" dxfId="13389" priority="14162">
      <formula>AND(P7="",AND(Q7:AC7=""))</formula>
    </cfRule>
  </conditionalFormatting>
  <conditionalFormatting sqref="R7">
    <cfRule type="expression" dxfId="13388" priority="13903">
      <formula>FL7&lt;&gt;""</formula>
    </cfRule>
    <cfRule type="expression" dxfId="13387" priority="14159">
      <formula>AND(P7&lt;&gt;"",OR(Q7:AC7&lt;&gt;""))</formula>
    </cfRule>
    <cfRule type="expression" dxfId="13386" priority="14160">
      <formula>AND(P7="",AND(Q7:AC7=""))</formula>
    </cfRule>
  </conditionalFormatting>
  <conditionalFormatting sqref="S7">
    <cfRule type="expression" dxfId="13385" priority="13902">
      <formula>FL7&lt;&gt;""</formula>
    </cfRule>
    <cfRule type="expression" dxfId="13384" priority="14147">
      <formula>AND(P7&lt;&gt;"",OR(Q7:AC7&lt;&gt;""))</formula>
    </cfRule>
    <cfRule type="expression" dxfId="13383" priority="14158">
      <formula>AND(P7="",AND(Q7:AC7=""))</formula>
    </cfRule>
  </conditionalFormatting>
  <conditionalFormatting sqref="T7">
    <cfRule type="expression" dxfId="13382" priority="13901">
      <formula>FL7&lt;&gt;""</formula>
    </cfRule>
    <cfRule type="expression" dxfId="13381" priority="14146">
      <formula>AND(P7&lt;&gt;"",OR(Q7:AC7&lt;&gt;""))</formula>
    </cfRule>
    <cfRule type="expression" dxfId="13380" priority="14157">
      <formula>AND(P7="",AND(Q7:AC7=""))</formula>
    </cfRule>
  </conditionalFormatting>
  <conditionalFormatting sqref="U7">
    <cfRule type="expression" dxfId="13379" priority="13900">
      <formula>FL7&lt;&gt;""</formula>
    </cfRule>
    <cfRule type="expression" dxfId="13378" priority="14145">
      <formula>AND(P7&lt;&gt;"",OR(Q7:AC7&lt;&gt;""))</formula>
    </cfRule>
    <cfRule type="expression" dxfId="13377" priority="14156">
      <formula>AND(P7="",AND(Q7:AC7=""))</formula>
    </cfRule>
  </conditionalFormatting>
  <conditionalFormatting sqref="V7">
    <cfRule type="expression" dxfId="13376" priority="13899">
      <formula>FL7&lt;&gt;""</formula>
    </cfRule>
    <cfRule type="expression" dxfId="13375" priority="14144">
      <formula>AND(P7&lt;&gt;"",OR(Q7:AC7&lt;&gt;""))</formula>
    </cfRule>
    <cfRule type="expression" dxfId="13374" priority="14155">
      <formula>AND(P7="",AND(Q7:AC7=""))</formula>
    </cfRule>
  </conditionalFormatting>
  <conditionalFormatting sqref="W7">
    <cfRule type="expression" dxfId="13373" priority="13898">
      <formula>FL7&lt;&gt;""</formula>
    </cfRule>
    <cfRule type="expression" dxfId="13372" priority="14143">
      <formula>AND(P7&lt;&gt;"",OR(Q7:AC7&lt;&gt;""))</formula>
    </cfRule>
    <cfRule type="expression" dxfId="13371" priority="14154">
      <formula>AND(P7="",AND(Q7:AC7=""))</formula>
    </cfRule>
  </conditionalFormatting>
  <conditionalFormatting sqref="X7">
    <cfRule type="expression" dxfId="13370" priority="13897">
      <formula>FL7&lt;&gt;""</formula>
    </cfRule>
    <cfRule type="expression" dxfId="13369" priority="14142">
      <formula>AND(P7&lt;&gt;"",OR(Q7:AC7&lt;&gt;""))</formula>
    </cfRule>
    <cfRule type="expression" dxfId="13368" priority="14153">
      <formula>AND(P7="",AND(Q7:AC7=""))</formula>
    </cfRule>
  </conditionalFormatting>
  <conditionalFormatting sqref="Y7">
    <cfRule type="expression" dxfId="13367" priority="13896">
      <formula>FL7&lt;&gt;""</formula>
    </cfRule>
    <cfRule type="expression" dxfId="13366" priority="14141">
      <formula>AND(P7&lt;&gt;"",OR(Q7:AC7&lt;&gt;""))</formula>
    </cfRule>
    <cfRule type="expression" dxfId="13365" priority="14152">
      <formula>AND(P7="",AND(Q7:AC7=""))</formula>
    </cfRule>
  </conditionalFormatting>
  <conditionalFormatting sqref="Z7">
    <cfRule type="expression" dxfId="13364" priority="13895">
      <formula>FL7&lt;&gt;""</formula>
    </cfRule>
    <cfRule type="expression" dxfId="13363" priority="14140">
      <formula>AND(P7&lt;&gt;"",OR(Q7:AC7&lt;&gt;""))</formula>
    </cfRule>
    <cfRule type="expression" dxfId="13362" priority="14151">
      <formula>AND(P7="",AND(Q7:AC7=""))</formula>
    </cfRule>
  </conditionalFormatting>
  <conditionalFormatting sqref="AA7">
    <cfRule type="expression" dxfId="13361" priority="13894">
      <formula>FL7&lt;&gt;""</formula>
    </cfRule>
    <cfRule type="expression" dxfId="13360" priority="14139">
      <formula>AND(P7&lt;&gt;"",OR(Q7:AC7&lt;&gt;""))</formula>
    </cfRule>
    <cfRule type="expression" dxfId="13359" priority="14150">
      <formula>AND(P7="",AND(Q7:AC7=""))</formula>
    </cfRule>
  </conditionalFormatting>
  <conditionalFormatting sqref="AB7">
    <cfRule type="expression" dxfId="13358" priority="13893">
      <formula>FL7&lt;&gt;""</formula>
    </cfRule>
    <cfRule type="expression" dxfId="13357" priority="14138">
      <formula>AND(P7&lt;&gt;"",OR(Q7:AC7&lt;&gt;""))</formula>
    </cfRule>
    <cfRule type="expression" dxfId="13356" priority="14149">
      <formula>AND(P7="",AND(Q7:AC7=""))</formula>
    </cfRule>
  </conditionalFormatting>
  <conditionalFormatting sqref="AC7">
    <cfRule type="expression" dxfId="13355" priority="13892">
      <formula>FL7&lt;&gt;""</formula>
    </cfRule>
    <cfRule type="expression" dxfId="13354" priority="14137">
      <formula>AND(P7&lt;&gt;"",OR(Q7:AC7&lt;&gt;""))</formula>
    </cfRule>
    <cfRule type="expression" dxfId="13353" priority="14148">
      <formula>AND(P7="",AND(Q7:AC7=""))</formula>
    </cfRule>
  </conditionalFormatting>
  <conditionalFormatting sqref="AD7">
    <cfRule type="expression" dxfId="13352" priority="13891">
      <formula>FL7&lt;&gt;""</formula>
    </cfRule>
    <cfRule type="expression" dxfId="13351" priority="14134">
      <formula>AND(AD7="無",OR(AE7:AH7&lt;&gt;""))</formula>
    </cfRule>
    <cfRule type="expression" dxfId="13350" priority="14135">
      <formula>AND(AD7="有",AND(AE7:AH7=""))</formula>
    </cfRule>
    <cfRule type="expression" dxfId="13349" priority="14136">
      <formula>AD7=""</formula>
    </cfRule>
  </conditionalFormatting>
  <conditionalFormatting sqref="AE7">
    <cfRule type="expression" dxfId="13348" priority="14129">
      <formula>AND(AD7="無",OR(AE7:AH7&lt;&gt;""))</formula>
    </cfRule>
    <cfRule type="expression" dxfId="13347" priority="14133">
      <formula>AND(AD7="有",AND(AE7:AH7=""))</formula>
    </cfRule>
  </conditionalFormatting>
  <conditionalFormatting sqref="AF7">
    <cfRule type="expression" dxfId="13346" priority="14128">
      <formula>AND(AD7="無",OR(AE7:AH7&lt;&gt;""))</formula>
    </cfRule>
    <cfRule type="expression" dxfId="13345" priority="14132">
      <formula>AND(AD7="有",AND(AE7:AH7=""))</formula>
    </cfRule>
  </conditionalFormatting>
  <conditionalFormatting sqref="AG7">
    <cfRule type="expression" dxfId="13344" priority="14127">
      <formula>AND(AD7="無",OR(AE7:AH7&lt;&gt;""))</formula>
    </cfRule>
    <cfRule type="expression" dxfId="13343" priority="14131">
      <formula>AND(AD7="有",AND(AE7:AH7=""))</formula>
    </cfRule>
  </conditionalFormatting>
  <conditionalFormatting sqref="AH7">
    <cfRule type="expression" dxfId="13342" priority="14126">
      <formula>AND(AD7="無",OR(AE7:AH7&lt;&gt;""))</formula>
    </cfRule>
    <cfRule type="expression" dxfId="13341" priority="14130">
      <formula>AND(AD7="有",AND(AE7:AH7=""))</formula>
    </cfRule>
  </conditionalFormatting>
  <conditionalFormatting sqref="AI7">
    <cfRule type="expression" dxfId="13340" priority="13890">
      <formula>FL7&lt;&gt;""</formula>
    </cfRule>
    <cfRule type="expression" dxfId="13339" priority="14125">
      <formula>AI7=""</formula>
    </cfRule>
  </conditionalFormatting>
  <conditionalFormatting sqref="AJ7">
    <cfRule type="expression" dxfId="13338" priority="13889">
      <formula>FL7&lt;&gt;""</formula>
    </cfRule>
    <cfRule type="expression" dxfId="13337" priority="14124">
      <formula>AJ7=""</formula>
    </cfRule>
  </conditionalFormatting>
  <conditionalFormatting sqref="AK7">
    <cfRule type="expression" dxfId="13336" priority="13888">
      <formula>FL7&lt;&gt;""</formula>
    </cfRule>
    <cfRule type="expression" dxfId="13335" priority="14123">
      <formula>AK7=""</formula>
    </cfRule>
  </conditionalFormatting>
  <conditionalFormatting sqref="AL7">
    <cfRule type="expression" dxfId="13334" priority="13887">
      <formula>FL7&lt;&gt;""</formula>
    </cfRule>
    <cfRule type="expression" dxfId="13333" priority="14122">
      <formula>AL7=""</formula>
    </cfRule>
  </conditionalFormatting>
  <conditionalFormatting sqref="AM7">
    <cfRule type="expression" dxfId="13332" priority="13886">
      <formula>FL7&lt;&gt;""</formula>
    </cfRule>
    <cfRule type="expression" dxfId="13331" priority="14117">
      <formula>AND(AM7="なし",AN7&lt;&gt;"")</formula>
    </cfRule>
    <cfRule type="expression" dxfId="13330" priority="14118">
      <formula>AND(AM7="あり",AN7="")</formula>
    </cfRule>
    <cfRule type="expression" dxfId="13329" priority="14121">
      <formula>AM7=""</formula>
    </cfRule>
  </conditionalFormatting>
  <conditionalFormatting sqref="AN7">
    <cfRule type="expression" dxfId="13328" priority="14119">
      <formula>AND(AM7="なし",AN7&lt;&gt;"")</formula>
    </cfRule>
    <cfRule type="expression" dxfId="13327" priority="14120">
      <formula>AND(AM7="あり",AN7="")</formula>
    </cfRule>
  </conditionalFormatting>
  <conditionalFormatting sqref="AO7">
    <cfRule type="expression" dxfId="13326" priority="13885">
      <formula>FL7&lt;&gt;""</formula>
    </cfRule>
    <cfRule type="expression" dxfId="13325" priority="14115">
      <formula>AND(AO7&lt;&gt;"",OR(AP7:BC7&lt;&gt;""))</formula>
    </cfRule>
    <cfRule type="expression" dxfId="13324" priority="14116">
      <formula>AND(AO7="",AND(AP7:BC7=""))</formula>
    </cfRule>
  </conditionalFormatting>
  <conditionalFormatting sqref="AP7">
    <cfRule type="expression" dxfId="13323" priority="13884">
      <formula>FL7&lt;&gt;""</formula>
    </cfRule>
    <cfRule type="expression" dxfId="13322" priority="14113">
      <formula>AND(AO7&lt;&gt;"",OR(AP7:BC7&lt;&gt;""))</formula>
    </cfRule>
    <cfRule type="expression" dxfId="13321" priority="14114">
      <formula>AND(AO7="",AND(AP7:BC7=""))</formula>
    </cfRule>
  </conditionalFormatting>
  <conditionalFormatting sqref="AQ7">
    <cfRule type="expression" dxfId="13320" priority="13883">
      <formula>FL7&lt;&gt;""</formula>
    </cfRule>
    <cfRule type="expression" dxfId="13319" priority="14111">
      <formula>AND(AO7&lt;&gt;"",OR(AP7:BC7&lt;&gt;""))</formula>
    </cfRule>
    <cfRule type="expression" dxfId="13318" priority="14112">
      <formula>AND(AO7="",AND(AP7:BC7=""))</formula>
    </cfRule>
  </conditionalFormatting>
  <conditionalFormatting sqref="AR7">
    <cfRule type="expression" dxfId="13317" priority="13882">
      <formula>FL7&lt;&gt;""</formula>
    </cfRule>
    <cfRule type="expression" dxfId="13316" priority="14109">
      <formula>AND(AO7&lt;&gt;"",OR(AP7:BC7&lt;&gt;""))</formula>
    </cfRule>
    <cfRule type="expression" dxfId="13315" priority="14110">
      <formula>AND(AO7="",AND(AP7:BC7=""))</formula>
    </cfRule>
  </conditionalFormatting>
  <conditionalFormatting sqref="AS7">
    <cfRule type="expression" dxfId="13314" priority="13881">
      <formula>FL7&lt;&gt;""</formula>
    </cfRule>
    <cfRule type="expression" dxfId="13313" priority="14107">
      <formula>AND(AO7&lt;&gt;"",OR(AP7:BC7&lt;&gt;""))</formula>
    </cfRule>
    <cfRule type="expression" dxfId="13312" priority="14108">
      <formula>AND(AO7="",AND(AP7:BC7=""))</formula>
    </cfRule>
  </conditionalFormatting>
  <conditionalFormatting sqref="AT7">
    <cfRule type="expression" dxfId="13311" priority="13880">
      <formula>FL7&lt;&gt;""</formula>
    </cfRule>
    <cfRule type="expression" dxfId="13310" priority="14105">
      <formula>AND(AO7&lt;&gt;"",OR(AP7:BC7&lt;&gt;""))</formula>
    </cfRule>
    <cfRule type="expression" dxfId="13309" priority="14106">
      <formula>AND(AO7="",AND(AP7:BC7=""))</formula>
    </cfRule>
  </conditionalFormatting>
  <conditionalFormatting sqref="AU7">
    <cfRule type="expression" dxfId="13308" priority="13879">
      <formula>FL7&lt;&gt;""</formula>
    </cfRule>
    <cfRule type="expression" dxfId="13307" priority="14103">
      <formula>AND(AO7&lt;&gt;"",OR(AP7:BC7&lt;&gt;""))</formula>
    </cfRule>
    <cfRule type="expression" dxfId="13306" priority="14104">
      <formula>AND(AO7="",AND(AP7:BC7=""))</formula>
    </cfRule>
  </conditionalFormatting>
  <conditionalFormatting sqref="AV7">
    <cfRule type="expression" dxfId="13305" priority="13878">
      <formula>FL7&lt;&gt;""</formula>
    </cfRule>
    <cfRule type="expression" dxfId="13304" priority="14101">
      <formula>AND(AO7&lt;&gt;"",OR(AP7:BC7&lt;&gt;""))</formula>
    </cfRule>
    <cfRule type="expression" dxfId="13303" priority="14102">
      <formula>AND(AO7="",AND(AP7:BC7=""))</formula>
    </cfRule>
  </conditionalFormatting>
  <conditionalFormatting sqref="AW7">
    <cfRule type="expression" dxfId="13302" priority="13877">
      <formula>FL7&lt;&gt;""</formula>
    </cfRule>
    <cfRule type="expression" dxfId="13301" priority="14099">
      <formula>AND(AO7&lt;&gt;"",OR(AP7:BC7&lt;&gt;""))</formula>
    </cfRule>
    <cfRule type="expression" dxfId="13300" priority="14100">
      <formula>AND(AO7="",AND(AP7:BC7=""))</formula>
    </cfRule>
  </conditionalFormatting>
  <conditionalFormatting sqref="AX7">
    <cfRule type="expression" dxfId="13299" priority="13876">
      <formula>FL7&lt;&gt;""</formula>
    </cfRule>
    <cfRule type="expression" dxfId="13298" priority="14097">
      <formula>AND(AO7&lt;&gt;"",OR(AP7:BC7&lt;&gt;""))</formula>
    </cfRule>
    <cfRule type="expression" dxfId="13297" priority="14098">
      <formula>AND(AO7="",AND(AP7:BC7=""))</formula>
    </cfRule>
  </conditionalFormatting>
  <conditionalFormatting sqref="AY7">
    <cfRule type="expression" dxfId="13296" priority="13875">
      <formula>FL7&lt;&gt;""</formula>
    </cfRule>
    <cfRule type="expression" dxfId="13295" priority="14095">
      <formula>AND(AO7&lt;&gt;"",OR(AP7:BC7&lt;&gt;""))</formula>
    </cfRule>
    <cfRule type="expression" dxfId="13294" priority="14096">
      <formula>AND(AO7="",AND(AP7:BC7=""))</formula>
    </cfRule>
  </conditionalFormatting>
  <conditionalFormatting sqref="AZ7">
    <cfRule type="expression" dxfId="13293" priority="13874">
      <formula>FL7&lt;&gt;""</formula>
    </cfRule>
    <cfRule type="expression" dxfId="13292" priority="14093">
      <formula>AND(AO7&lt;&gt;"",OR(AP7:BC7&lt;&gt;""))</formula>
    </cfRule>
    <cfRule type="expression" dxfId="13291" priority="14094">
      <formula>AND(AO7="",AND(AP7:BC7=""))</formula>
    </cfRule>
  </conditionalFormatting>
  <conditionalFormatting sqref="BA7">
    <cfRule type="expression" dxfId="13290" priority="13873">
      <formula>FL7&lt;&gt;""</formula>
    </cfRule>
    <cfRule type="expression" dxfId="13289" priority="14091">
      <formula>AND(AO7&lt;&gt;"",OR(AP7:BC7&lt;&gt;""))</formula>
    </cfRule>
    <cfRule type="expression" dxfId="13288" priority="14092">
      <formula>AND(AO7="",AND(AP7:BC7=""))</formula>
    </cfRule>
  </conditionalFormatting>
  <conditionalFormatting sqref="BB7">
    <cfRule type="expression" dxfId="13287" priority="13872">
      <formula>FL7&lt;&gt;""</formula>
    </cfRule>
    <cfRule type="expression" dxfId="13286" priority="14089">
      <formula>AND(AO7&lt;&gt;"",OR(AP7:BC7&lt;&gt;""))</formula>
    </cfRule>
    <cfRule type="expression" dxfId="13285" priority="14090">
      <formula>AND(AO7="",AND(AP7:BC7=""))</formula>
    </cfRule>
  </conditionalFormatting>
  <conditionalFormatting sqref="BC7">
    <cfRule type="expression" dxfId="13284" priority="13871">
      <formula>FL7&lt;&gt;""</formula>
    </cfRule>
    <cfRule type="expression" dxfId="13283" priority="14087">
      <formula>AND(AO7&lt;&gt;"",OR(AP7:BC7&lt;&gt;""))</formula>
    </cfRule>
    <cfRule type="expression" dxfId="13282" priority="14088">
      <formula>AND(AO7="",AND(AP7:BC7=""))</formula>
    </cfRule>
  </conditionalFormatting>
  <conditionalFormatting sqref="BF7">
    <cfRule type="expression" dxfId="13281" priority="13928">
      <formula>AND(BD7="独居",BF7&gt;=1)</formula>
    </cfRule>
    <cfRule type="expression" dxfId="13280" priority="14085">
      <formula>AND(BD7="同居",AND(BM7="",BF7&lt;&gt;COUNTA(BH7:BL7)))</formula>
    </cfRule>
    <cfRule type="expression" dxfId="13279" priority="14086">
      <formula>AND(BD7="同居",OR(BF7="",BF7=0))</formula>
    </cfRule>
  </conditionalFormatting>
  <conditionalFormatting sqref="BG7">
    <cfRule type="expression" dxfId="13278" priority="14083">
      <formula>AND(BD7="独居",BG7&gt;=1)</formula>
    </cfRule>
    <cfRule type="expression" dxfId="13277" priority="14084">
      <formula>AND(BD7="同居",OR(BG7="",BG7&gt;BF7))</formula>
    </cfRule>
  </conditionalFormatting>
  <conditionalFormatting sqref="BH7">
    <cfRule type="expression" dxfId="13276" priority="14076">
      <formula>AND(BD7="独居",OR(BH7:BM7&lt;&gt;""))</formula>
    </cfRule>
    <cfRule type="expression" dxfId="13275" priority="14082">
      <formula>AND(BD7="同居",AND(BM7="",BF7&lt;&gt;COUNTA(BH7:BL7)))</formula>
    </cfRule>
  </conditionalFormatting>
  <conditionalFormatting sqref="BI7">
    <cfRule type="expression" dxfId="13274" priority="14075">
      <formula>AND(BD7="独居",OR(BH7:BM7&lt;&gt;""))</formula>
    </cfRule>
    <cfRule type="expression" dxfId="13273" priority="14081">
      <formula>AND(BD7="同居",AND(BM7="",BF7&lt;&gt;COUNTA(BH7:BL7)))</formula>
    </cfRule>
  </conditionalFormatting>
  <conditionalFormatting sqref="BJ7">
    <cfRule type="expression" dxfId="13272" priority="14074">
      <formula>AND(BD7="独居",OR(BH7:BM7&lt;&gt;""))</formula>
    </cfRule>
    <cfRule type="expression" dxfId="13271" priority="14080">
      <formula>AND(BD7="同居",AND(BM7="",BF7&lt;&gt;COUNTA(BH7:BL7)))</formula>
    </cfRule>
  </conditionalFormatting>
  <conditionalFormatting sqref="BK7">
    <cfRule type="expression" dxfId="13270" priority="14073">
      <formula>AND(BD7="独居",OR(BH7:BM7&lt;&gt;""))</formula>
    </cfRule>
    <cfRule type="expression" dxfId="13269" priority="14079">
      <formula>AND(BD7="同居",AND(BM7="",BF7&lt;&gt;COUNTA(BH7:BL7)))</formula>
    </cfRule>
  </conditionalFormatting>
  <conditionalFormatting sqref="BL7">
    <cfRule type="expression" dxfId="13268" priority="14072">
      <formula>AND(BD7="独居",OR(BH7:BM7&lt;&gt;""))</formula>
    </cfRule>
    <cfRule type="expression" dxfId="13267" priority="14078">
      <formula>AND(BD7="同居",AND(BM7="",BF7&lt;&gt;COUNTA(BH7:BL7)))</formula>
    </cfRule>
  </conditionalFormatting>
  <conditionalFormatting sqref="BM7">
    <cfRule type="expression" dxfId="13266" priority="14071">
      <formula>AND(BD7="独居",OR(BH7:BM7&lt;&gt;""))</formula>
    </cfRule>
    <cfRule type="expression" dxfId="13265" priority="14077">
      <formula>AND(BD7="同居",AND(BM7="",BF7&lt;&gt;COUNTA(BH7:BL7)))</formula>
    </cfRule>
  </conditionalFormatting>
  <conditionalFormatting sqref="CF7">
    <cfRule type="expression" dxfId="13264" priority="13858">
      <formula>FL7&lt;&gt;""</formula>
    </cfRule>
    <cfRule type="expression" dxfId="13263" priority="14070">
      <formula>CF7=""</formula>
    </cfRule>
  </conditionalFormatting>
  <conditionalFormatting sqref="CG7">
    <cfRule type="expression" dxfId="13262" priority="13857">
      <formula>FL7&lt;&gt;""</formula>
    </cfRule>
    <cfRule type="expression" dxfId="13261" priority="14069">
      <formula>CG7=""</formula>
    </cfRule>
  </conditionalFormatting>
  <conditionalFormatting sqref="CH7">
    <cfRule type="expression" dxfId="13260" priority="13856">
      <formula>FL7&lt;&gt;""</formula>
    </cfRule>
    <cfRule type="expression" dxfId="13259" priority="14068">
      <formula>CH7=""</formula>
    </cfRule>
  </conditionalFormatting>
  <conditionalFormatting sqref="CI7">
    <cfRule type="expression" dxfId="13258" priority="13855">
      <formula>FL7&lt;&gt;""</formula>
    </cfRule>
    <cfRule type="expression" dxfId="13257" priority="14067">
      <formula>CI7=""</formula>
    </cfRule>
  </conditionalFormatting>
  <conditionalFormatting sqref="CJ7">
    <cfRule type="expression" dxfId="13256" priority="13854">
      <formula>FL7&lt;&gt;""</formula>
    </cfRule>
    <cfRule type="expression" dxfId="13255" priority="14066">
      <formula>CJ7=""</formula>
    </cfRule>
  </conditionalFormatting>
  <conditionalFormatting sqref="CK7">
    <cfRule type="expression" dxfId="13254" priority="13853">
      <formula>FL7&lt;&gt;""</formula>
    </cfRule>
    <cfRule type="expression" dxfId="13253" priority="14065">
      <formula>CK7=""</formula>
    </cfRule>
  </conditionalFormatting>
  <conditionalFormatting sqref="CL7">
    <cfRule type="expression" dxfId="13252" priority="13852">
      <formula>FL7&lt;&gt;""</formula>
    </cfRule>
    <cfRule type="expression" dxfId="13251" priority="14064">
      <formula>CL7=""</formula>
    </cfRule>
  </conditionalFormatting>
  <conditionalFormatting sqref="CM7">
    <cfRule type="expression" dxfId="13250" priority="13851">
      <formula>FL7&lt;&gt;""</formula>
    </cfRule>
    <cfRule type="expression" dxfId="13249" priority="14063">
      <formula>CM7=""</formula>
    </cfRule>
  </conditionalFormatting>
  <conditionalFormatting sqref="CN7">
    <cfRule type="expression" dxfId="13248" priority="13927">
      <formula>AND(CM7=0,CN7&lt;&gt;"")</formula>
    </cfRule>
    <cfRule type="expression" dxfId="13247" priority="14062">
      <formula>AND(CM7&gt;0,CN7="")</formula>
    </cfRule>
  </conditionalFormatting>
  <conditionalFormatting sqref="CO7">
    <cfRule type="expression" dxfId="13246" priority="13850">
      <formula>FL7&lt;&gt;""</formula>
    </cfRule>
    <cfRule type="expression" dxfId="13245" priority="14060">
      <formula>AND(CO7&lt;&gt;"",OR(CP7:CS7&lt;&gt;""))</formula>
    </cfRule>
    <cfRule type="expression" dxfId="13244" priority="14061">
      <formula>AND(CO7="",AND(CP7:CS7=""))</formula>
    </cfRule>
  </conditionalFormatting>
  <conditionalFormatting sqref="CP7">
    <cfRule type="expression" dxfId="13243" priority="13849">
      <formula>FL7&lt;&gt;""</formula>
    </cfRule>
    <cfRule type="expression" dxfId="13242" priority="14058">
      <formula>AND(CO7&lt;&gt;"",OR(CP7:CS7&lt;&gt;""))</formula>
    </cfRule>
    <cfRule type="expression" dxfId="13241" priority="14059">
      <formula>AND(CO7="",AND(CP7:CS7=""))</formula>
    </cfRule>
  </conditionalFormatting>
  <conditionalFormatting sqref="CQ7">
    <cfRule type="expression" dxfId="13240" priority="13848">
      <formula>FL7&lt;&gt;""</formula>
    </cfRule>
    <cfRule type="expression" dxfId="13239" priority="14056">
      <formula>AND(CO7&lt;&gt;"",OR(CP7:CS7&lt;&gt;""))</formula>
    </cfRule>
    <cfRule type="expression" dxfId="13238" priority="14057">
      <formula>AND(CO7="",AND(CP7:CS7=""))</formula>
    </cfRule>
  </conditionalFormatting>
  <conditionalFormatting sqref="CR7">
    <cfRule type="expression" dxfId="13237" priority="13847">
      <formula>FL7&lt;&gt;""</formula>
    </cfRule>
    <cfRule type="expression" dxfId="13236" priority="14054">
      <formula>AND(CO7&lt;&gt;"",OR(CP7:CS7&lt;&gt;""))</formula>
    </cfRule>
    <cfRule type="expression" dxfId="13235" priority="14055">
      <formula>AND(CO7="",AND(CP7:CS7=""))</formula>
    </cfRule>
  </conditionalFormatting>
  <conditionalFormatting sqref="CS7">
    <cfRule type="expression" dxfId="13234" priority="13846">
      <formula>FL7&lt;&gt;""</formula>
    </cfRule>
    <cfRule type="expression" dxfId="13233" priority="14052">
      <formula>AND(CO7&lt;&gt;"",OR(CP7:CS7&lt;&gt;""))</formula>
    </cfRule>
    <cfRule type="expression" dxfId="13232" priority="14053">
      <formula>AND(CO7="",AND(CP7:CS7=""))</formula>
    </cfRule>
  </conditionalFormatting>
  <conditionalFormatting sqref="CT7">
    <cfRule type="expression" dxfId="13231" priority="13845">
      <formula>FL7&lt;&gt;""</formula>
    </cfRule>
    <cfRule type="expression" dxfId="13230" priority="14051">
      <formula>CT7=""</formula>
    </cfRule>
  </conditionalFormatting>
  <conditionalFormatting sqref="CU7">
    <cfRule type="expression" dxfId="13229" priority="13844">
      <formula>FL7&lt;&gt;""</formula>
    </cfRule>
    <cfRule type="expression" dxfId="13228" priority="14050">
      <formula>CU7=""</formula>
    </cfRule>
  </conditionalFormatting>
  <conditionalFormatting sqref="CV7">
    <cfRule type="expression" dxfId="13227" priority="13843">
      <formula>FL7&lt;&gt;""</formula>
    </cfRule>
    <cfRule type="expression" dxfId="13226" priority="14048">
      <formula>AND(CV7&lt;&gt;"",OR(CW7:DH7&lt;&gt;""))</formula>
    </cfRule>
    <cfRule type="expression" dxfId="13225" priority="14049">
      <formula>AND(CV7="",AND(CW7:DH7=""))</formula>
    </cfRule>
  </conditionalFormatting>
  <conditionalFormatting sqref="CW7">
    <cfRule type="expression" dxfId="13224" priority="13842">
      <formula>FL7&lt;&gt;""</formula>
    </cfRule>
    <cfRule type="expression" dxfId="13223" priority="14022">
      <formula>AND(CX7&lt;&gt;"",CW7="")</formula>
    </cfRule>
    <cfRule type="expression" dxfId="13222" priority="14046">
      <formula>AND(CV7&lt;&gt;"",OR(CW7:DH7&lt;&gt;""))</formula>
    </cfRule>
    <cfRule type="expression" dxfId="13221" priority="14047">
      <formula>AND(CV7="",AND(CW7:DH7=""))</formula>
    </cfRule>
  </conditionalFormatting>
  <conditionalFormatting sqref="CX7">
    <cfRule type="expression" dxfId="13220" priority="13841">
      <formula>FL7&lt;&gt;""</formula>
    </cfRule>
    <cfRule type="expression" dxfId="13219" priority="14023">
      <formula>AND(CW7&lt;&gt;"",CX7="")</formula>
    </cfRule>
    <cfRule type="expression" dxfId="13218" priority="14044">
      <formula>AND(CV7&lt;&gt;"",OR(CW7:DH7&lt;&gt;""))</formula>
    </cfRule>
    <cfRule type="expression" dxfId="13217" priority="14045">
      <formula>AND(CV7="",AND(CW7:DH7=""))</formula>
    </cfRule>
  </conditionalFormatting>
  <conditionalFormatting sqref="CY7">
    <cfRule type="expression" dxfId="13216" priority="13840">
      <formula>FL7&lt;&gt;""</formula>
    </cfRule>
    <cfRule type="expression" dxfId="13215" priority="14042">
      <formula>AND(CV7&lt;&gt;"",OR(CW7:DH7&lt;&gt;""))</formula>
    </cfRule>
    <cfRule type="expression" dxfId="13214" priority="14043">
      <formula>AND(CV7="",AND(CW7:DH7=""))</formula>
    </cfRule>
  </conditionalFormatting>
  <conditionalFormatting sqref="CZ7">
    <cfRule type="expression" dxfId="13213" priority="13839">
      <formula>FL7&lt;&gt;""</formula>
    </cfRule>
    <cfRule type="expression" dxfId="13212" priority="14020">
      <formula>AND(DA7&lt;&gt;"",CZ7="")</formula>
    </cfRule>
    <cfRule type="expression" dxfId="13211" priority="14040">
      <formula>AND(CV7&lt;&gt;"",OR(CW7:DH7&lt;&gt;""))</formula>
    </cfRule>
    <cfRule type="expression" dxfId="13210" priority="14041">
      <formula>AND(CV7="",AND(CW7:DH7=""))</formula>
    </cfRule>
  </conditionalFormatting>
  <conditionalFormatting sqref="DA7">
    <cfRule type="expression" dxfId="13209" priority="13838">
      <formula>FL7&lt;&gt;""</formula>
    </cfRule>
    <cfRule type="expression" dxfId="13208" priority="14021">
      <formula>AND(CZ7&lt;&gt;"",DA7="")</formula>
    </cfRule>
    <cfRule type="expression" dxfId="13207" priority="14038">
      <formula>AND(CV7&lt;&gt;"",OR(CW7:DH7&lt;&gt;""))</formula>
    </cfRule>
    <cfRule type="expression" dxfId="13206" priority="14039">
      <formula>AND(CV7="",AND(CW7:DH7=""))</formula>
    </cfRule>
  </conditionalFormatting>
  <conditionalFormatting sqref="DB7">
    <cfRule type="expression" dxfId="13205" priority="13837">
      <formula>FL7&lt;&gt;""</formula>
    </cfRule>
    <cfRule type="expression" dxfId="13204" priority="14036">
      <formula>AND(CV7&lt;&gt;"",OR(CW7:DH7&lt;&gt;""))</formula>
    </cfRule>
    <cfRule type="expression" dxfId="13203" priority="14037">
      <formula>AND(CV7="",AND(CW7:DH7=""))</formula>
    </cfRule>
  </conditionalFormatting>
  <conditionalFormatting sqref="DC7">
    <cfRule type="expression" dxfId="13202" priority="13836">
      <formula>FL7&lt;&gt;""</formula>
    </cfRule>
    <cfRule type="expression" dxfId="13201" priority="14034">
      <formula>AND(CV7&lt;&gt;"",OR(CW7:DH7&lt;&gt;""))</formula>
    </cfRule>
    <cfRule type="expression" dxfId="13200" priority="14035">
      <formula>AND(CV7="",AND(CW7:DH7=""))</formula>
    </cfRule>
  </conditionalFormatting>
  <conditionalFormatting sqref="DD7">
    <cfRule type="expression" dxfId="13199" priority="13835">
      <formula>FL7&lt;&gt;""</formula>
    </cfRule>
    <cfRule type="expression" dxfId="13198" priority="14032">
      <formula>AND(CV7&lt;&gt;"",OR(CW7:DH7&lt;&gt;""))</formula>
    </cfRule>
    <cfRule type="expression" dxfId="13197" priority="14033">
      <formula>AND(CV7="",AND(CW7:DH7=""))</formula>
    </cfRule>
  </conditionalFormatting>
  <conditionalFormatting sqref="DE7">
    <cfRule type="expression" dxfId="13196" priority="13834">
      <formula>FL7&lt;&gt;""</formula>
    </cfRule>
    <cfRule type="expression" dxfId="13195" priority="14016">
      <formula>AND(DF7&lt;&gt;"",DE7="")</formula>
    </cfRule>
    <cfRule type="expression" dxfId="13194" priority="14030">
      <formula>AND(CV7&lt;&gt;"",OR(CW7:DH7&lt;&gt;""))</formula>
    </cfRule>
    <cfRule type="expression" dxfId="13193" priority="14031">
      <formula>AND(CV7="",AND(CW7:DH7=""))</formula>
    </cfRule>
  </conditionalFormatting>
  <conditionalFormatting sqref="DF7">
    <cfRule type="expression" dxfId="13192" priority="13833">
      <formula>FL7&lt;&gt;""</formula>
    </cfRule>
    <cfRule type="expression" dxfId="13191" priority="14017">
      <formula>AND(DE7&lt;&gt;"",DF7="")</formula>
    </cfRule>
    <cfRule type="expression" dxfId="13190" priority="14028">
      <formula>AND(CV7&lt;&gt;"",OR(CW7:DH7&lt;&gt;""))</formula>
    </cfRule>
    <cfRule type="expression" dxfId="13189" priority="14029">
      <formula>AND(CV7="",AND(CW7:DH7=""))</formula>
    </cfRule>
  </conditionalFormatting>
  <conditionalFormatting sqref="DG7">
    <cfRule type="expression" dxfId="13188" priority="13832">
      <formula>FL7&lt;&gt;""</formula>
    </cfRule>
    <cfRule type="expression" dxfId="13187" priority="14026">
      <formula>AND(CV7&lt;&gt;"",OR(CW7:DH7&lt;&gt;""))</formula>
    </cfRule>
    <cfRule type="expression" dxfId="13186" priority="14027">
      <formula>AND(CV7="",AND(CW7:DH7=""))</formula>
    </cfRule>
  </conditionalFormatting>
  <conditionalFormatting sqref="DH7">
    <cfRule type="expression" dxfId="13185" priority="13831">
      <formula>FL7&lt;&gt;""</formula>
    </cfRule>
    <cfRule type="expression" dxfId="13184" priority="14024">
      <formula>AND(CV7&lt;&gt;"",OR(CW7:DH7&lt;&gt;""))</formula>
    </cfRule>
    <cfRule type="expression" dxfId="13183" priority="14025">
      <formula>AND(CV7="",AND(CW7:DH7=""))</formula>
    </cfRule>
  </conditionalFormatting>
  <conditionalFormatting sqref="DI7">
    <cfRule type="expression" dxfId="13182" priority="13830">
      <formula>FL7&lt;&gt;""</formula>
    </cfRule>
    <cfRule type="expression" dxfId="13181" priority="14019">
      <formula>DI7=""</formula>
    </cfRule>
  </conditionalFormatting>
  <conditionalFormatting sqref="DJ7">
    <cfRule type="expression" dxfId="13180" priority="13829">
      <formula>FL7&lt;&gt;""</formula>
    </cfRule>
    <cfRule type="expression" dxfId="13179" priority="14018">
      <formula>AND(DI7&lt;&gt;"自立",DJ7="")</formula>
    </cfRule>
  </conditionalFormatting>
  <conditionalFormatting sqref="DK7">
    <cfRule type="expression" dxfId="13178" priority="13828">
      <formula>FL7&lt;&gt;""</formula>
    </cfRule>
    <cfRule type="expression" dxfId="13177" priority="14015">
      <formula>DK7=""</formula>
    </cfRule>
  </conditionalFormatting>
  <conditionalFormatting sqref="DL7">
    <cfRule type="expression" dxfId="13176" priority="14013">
      <formula>AND(DK7&lt;&gt;"アレルギー食",DL7&lt;&gt;"")</formula>
    </cfRule>
    <cfRule type="expression" dxfId="13175" priority="14014">
      <formula>AND(DK7="アレルギー食",DL7="")</formula>
    </cfRule>
  </conditionalFormatting>
  <conditionalFormatting sqref="DM7">
    <cfRule type="expression" dxfId="13174" priority="13827">
      <formula>FL7&lt;&gt;""</formula>
    </cfRule>
    <cfRule type="expression" dxfId="13173" priority="14012">
      <formula>DM7=""</formula>
    </cfRule>
  </conditionalFormatting>
  <conditionalFormatting sqref="DN7">
    <cfRule type="expression" dxfId="13172" priority="13826">
      <formula>FL7&lt;&gt;""</formula>
    </cfRule>
    <cfRule type="expression" dxfId="13171" priority="14006">
      <formula>AND(DN7&lt;&gt;"",DM7="")</formula>
    </cfRule>
    <cfRule type="expression" dxfId="13170" priority="14010">
      <formula>AND(DM7&lt;&gt;"自立",DN7="")</formula>
    </cfRule>
    <cfRule type="expression" dxfId="13169" priority="14011">
      <formula>AND(DM7="自立",DN7&lt;&gt;"")</formula>
    </cfRule>
  </conditionalFormatting>
  <conditionalFormatting sqref="DO7">
    <cfRule type="expression" dxfId="13168" priority="13825">
      <formula>FL7&lt;&gt;""</formula>
    </cfRule>
    <cfRule type="expression" dxfId="13167" priority="14009">
      <formula>DO7=""</formula>
    </cfRule>
  </conditionalFormatting>
  <conditionalFormatting sqref="DP7">
    <cfRule type="expression" dxfId="13166" priority="13824">
      <formula>FL7&lt;&gt;""</formula>
    </cfRule>
    <cfRule type="expression" dxfId="13165" priority="14005">
      <formula>AND(DP7&lt;&gt;"",DO7="")</formula>
    </cfRule>
    <cfRule type="expression" dxfId="13164" priority="14007">
      <formula>AND(DO7&lt;&gt;"自立",DP7="")</formula>
    </cfRule>
    <cfRule type="expression" dxfId="13163" priority="14008">
      <formula>AND(DO7="自立",DP7&lt;&gt;"")</formula>
    </cfRule>
  </conditionalFormatting>
  <conditionalFormatting sqref="DQ7">
    <cfRule type="expression" dxfId="13162" priority="13823">
      <formula>FL7&lt;&gt;""</formula>
    </cfRule>
    <cfRule type="expression" dxfId="13161" priority="14004">
      <formula>DQ7=""</formula>
    </cfRule>
  </conditionalFormatting>
  <conditionalFormatting sqref="DR7">
    <cfRule type="expression" dxfId="13160" priority="13822">
      <formula>FL7&lt;&gt;""</formula>
    </cfRule>
    <cfRule type="expression" dxfId="13159" priority="14001">
      <formula>AND(DR7&lt;&gt;"",DQ7="")</formula>
    </cfRule>
    <cfRule type="expression" dxfId="13158" priority="14002">
      <formula>AND(DQ7&lt;&gt;"自立",DR7="")</formula>
    </cfRule>
    <cfRule type="expression" dxfId="13157" priority="14003">
      <formula>AND(DQ7="自立",DR7&lt;&gt;"")</formula>
    </cfRule>
  </conditionalFormatting>
  <conditionalFormatting sqref="DS7">
    <cfRule type="expression" dxfId="13156" priority="13821">
      <formula>FL7&lt;&gt;""</formula>
    </cfRule>
    <cfRule type="expression" dxfId="13155" priority="14000">
      <formula>DS7=""</formula>
    </cfRule>
  </conditionalFormatting>
  <conditionalFormatting sqref="DU7">
    <cfRule type="expression" dxfId="13154" priority="13819">
      <formula>FL7&lt;&gt;""</formula>
    </cfRule>
    <cfRule type="expression" dxfId="13153" priority="13999">
      <formula>DU7=""</formula>
    </cfRule>
  </conditionalFormatting>
  <conditionalFormatting sqref="DZ7">
    <cfRule type="expression" dxfId="13152" priority="13817">
      <formula>FL7&lt;&gt;""</formula>
    </cfRule>
    <cfRule type="expression" dxfId="13151" priority="13949">
      <formula>AND(EA7&lt;&gt;"",DZ7&lt;&gt;"その他")</formula>
    </cfRule>
    <cfRule type="expression" dxfId="13150" priority="13998">
      <formula>DZ7=""</formula>
    </cfRule>
  </conditionalFormatting>
  <conditionalFormatting sqref="EA7">
    <cfRule type="expression" dxfId="13149" priority="13996">
      <formula>AND(DZ7&lt;&gt;"その他",EA7&lt;&gt;"")</formula>
    </cfRule>
    <cfRule type="expression" dxfId="13148" priority="13997">
      <formula>AND(DZ7="その他",EA7="")</formula>
    </cfRule>
  </conditionalFormatting>
  <conditionalFormatting sqref="EB7">
    <cfRule type="expression" dxfId="13147" priority="13816">
      <formula>FL7&lt;&gt;""</formula>
    </cfRule>
    <cfRule type="expression" dxfId="13146" priority="13995">
      <formula>AND(EB7:EH7="")</formula>
    </cfRule>
  </conditionalFormatting>
  <conditionalFormatting sqref="EC7">
    <cfRule type="expression" dxfId="13145" priority="13815">
      <formula>FL7&lt;&gt;""</formula>
    </cfRule>
    <cfRule type="expression" dxfId="13144" priority="13994">
      <formula>AND(EB7:EH7="")</formula>
    </cfRule>
  </conditionalFormatting>
  <conditionalFormatting sqref="ED7">
    <cfRule type="expression" dxfId="13143" priority="13814">
      <formula>FL7&lt;&gt;""</formula>
    </cfRule>
    <cfRule type="expression" dxfId="13142" priority="13993">
      <formula>AND(EB7:EH7="")</formula>
    </cfRule>
  </conditionalFormatting>
  <conditionalFormatting sqref="EE7">
    <cfRule type="expression" dxfId="13141" priority="13813">
      <formula>FL7&lt;&gt;""</formula>
    </cfRule>
    <cfRule type="expression" dxfId="13140" priority="13992">
      <formula>AND(EB7:EH7="")</formula>
    </cfRule>
  </conditionalFormatting>
  <conditionalFormatting sqref="EF7">
    <cfRule type="expression" dxfId="13139" priority="13812">
      <formula>FL7&lt;&gt;""</formula>
    </cfRule>
    <cfRule type="expression" dxfId="13138" priority="13991">
      <formula>AND(EB7:EH7="")</formula>
    </cfRule>
  </conditionalFormatting>
  <conditionalFormatting sqref="EG7">
    <cfRule type="expression" dxfId="13137" priority="13811">
      <formula>FL7&lt;&gt;""</formula>
    </cfRule>
    <cfRule type="expression" dxfId="13136" priority="13990">
      <formula>AND(EB7:EH7="")</formula>
    </cfRule>
  </conditionalFormatting>
  <conditionalFormatting sqref="EH7">
    <cfRule type="expression" dxfId="13135" priority="13810">
      <formula>FL7&lt;&gt;""</formula>
    </cfRule>
    <cfRule type="expression" dxfId="13134" priority="13989">
      <formula>AND(EB7:EH7="")</formula>
    </cfRule>
  </conditionalFormatting>
  <conditionalFormatting sqref="EK7">
    <cfRule type="expression" dxfId="13133" priority="13809">
      <formula>FL7&lt;&gt;""</formula>
    </cfRule>
    <cfRule type="expression" dxfId="13132" priority="13987">
      <formula>AND(EJ7&lt;&gt;"",EK7&lt;&gt;"")</formula>
    </cfRule>
    <cfRule type="expression" dxfId="13131" priority="13988">
      <formula>AND(EJ7="",EK7="")</formula>
    </cfRule>
  </conditionalFormatting>
  <conditionalFormatting sqref="EL7">
    <cfRule type="expression" dxfId="13130" priority="13808">
      <formula>FL7&lt;&gt;""</formula>
    </cfRule>
    <cfRule type="expression" dxfId="13129" priority="13985">
      <formula>AND(EJ7&lt;&gt;"",EL7&lt;&gt;"")</formula>
    </cfRule>
    <cfRule type="expression" dxfId="13128" priority="13986">
      <formula>AND(EJ7="",EL7="")</formula>
    </cfRule>
  </conditionalFormatting>
  <conditionalFormatting sqref="EM7">
    <cfRule type="expression" dxfId="13127" priority="13807">
      <formula>FL7&lt;&gt;""</formula>
    </cfRule>
    <cfRule type="expression" dxfId="13126" priority="13983">
      <formula>AND(EJ7&lt;&gt;"",EM7&lt;&gt;"")</formula>
    </cfRule>
    <cfRule type="expression" dxfId="13125" priority="13984">
      <formula>AND(EJ7="",EM7="")</formula>
    </cfRule>
  </conditionalFormatting>
  <conditionalFormatting sqref="EO7">
    <cfRule type="expression" dxfId="13124" priority="13977">
      <formula>AND(EJ7&lt;&gt;"",EO7&lt;&gt;"")</formula>
    </cfRule>
    <cfRule type="expression" dxfId="13123" priority="13981">
      <formula>AND(EO7&lt;&gt;"",EN7="")</formula>
    </cfRule>
    <cfRule type="expression" dxfId="13122" priority="13982">
      <formula>AND(EN7&lt;&gt;"",EO7="")</formula>
    </cfRule>
  </conditionalFormatting>
  <conditionalFormatting sqref="EP7">
    <cfRule type="expression" dxfId="13121" priority="13976">
      <formula>AND(EJ7&lt;&gt;"",EP7&lt;&gt;"")</formula>
    </cfRule>
    <cfRule type="expression" dxfId="13120" priority="13979">
      <formula>AND(EP7&lt;&gt;"",EN7="")</formula>
    </cfRule>
    <cfRule type="expression" dxfId="13119" priority="13980">
      <formula>AND(EN7&lt;&gt;"",EP7="")</formula>
    </cfRule>
  </conditionalFormatting>
  <conditionalFormatting sqref="EN7">
    <cfRule type="expression" dxfId="13118" priority="13978">
      <formula>AND(EJ7&lt;&gt;"",EN7&lt;&gt;"")</formula>
    </cfRule>
  </conditionalFormatting>
  <conditionalFormatting sqref="ER7">
    <cfRule type="expression" dxfId="13117" priority="13806">
      <formula>FL7&lt;&gt;""</formula>
    </cfRule>
    <cfRule type="expression" dxfId="13116" priority="13974">
      <formula>AND(EQ7&lt;&gt;"",ER7&lt;&gt;"")</formula>
    </cfRule>
    <cfRule type="expression" dxfId="13115" priority="13975">
      <formula>AND(EQ7="",ER7="")</formula>
    </cfRule>
  </conditionalFormatting>
  <conditionalFormatting sqref="ES7">
    <cfRule type="expression" dxfId="13114" priority="13805">
      <formula>FL7&lt;&gt;""</formula>
    </cfRule>
    <cfRule type="expression" dxfId="13113" priority="13972">
      <formula>AND(EQ7&lt;&gt;"",ES7&lt;&gt;"")</formula>
    </cfRule>
    <cfRule type="expression" dxfId="13112" priority="13973">
      <formula>AND(EQ7="",ES7="")</formula>
    </cfRule>
  </conditionalFormatting>
  <conditionalFormatting sqref="ET7">
    <cfRule type="expression" dxfId="13111" priority="13804">
      <formula>FL7&lt;&gt;""</formula>
    </cfRule>
    <cfRule type="expression" dxfId="13110" priority="13970">
      <formula>AND(EQ7&lt;&gt;"",ET7&lt;&gt;"")</formula>
    </cfRule>
    <cfRule type="expression" dxfId="13109" priority="13971">
      <formula>AND(EQ7="",ET7="")</formula>
    </cfRule>
  </conditionalFormatting>
  <conditionalFormatting sqref="EV7">
    <cfRule type="expression" dxfId="13108" priority="13964">
      <formula>AND(EQ7&lt;&gt;"",EV7&lt;&gt;"")</formula>
    </cfRule>
    <cfRule type="expression" dxfId="13107" priority="13968">
      <formula>AND(EV7&lt;&gt;"",EU7="")</formula>
    </cfRule>
    <cfRule type="expression" dxfId="13106" priority="13969">
      <formula>AND(EU7&lt;&gt;"",EV7="")</formula>
    </cfRule>
  </conditionalFormatting>
  <conditionalFormatting sqref="EW7">
    <cfRule type="expression" dxfId="13105" priority="13963">
      <formula>AND(EQ7&lt;&gt;"",EW7&lt;&gt;"")</formula>
    </cfRule>
    <cfRule type="expression" dxfId="13104" priority="13966">
      <formula>AND(EW7&lt;&gt;"",EU7="")</formula>
    </cfRule>
    <cfRule type="expression" dxfId="13103" priority="13967">
      <formula>AND(EU7&lt;&gt;"",EW7="")</formula>
    </cfRule>
  </conditionalFormatting>
  <conditionalFormatting sqref="EU7">
    <cfRule type="expression" dxfId="13102" priority="13965">
      <formula>AND(EQ7&lt;&gt;"",EU7&lt;&gt;"")</formula>
    </cfRule>
  </conditionalFormatting>
  <conditionalFormatting sqref="EQ7">
    <cfRule type="expression" dxfId="13101" priority="13962">
      <formula>AND(EQ7&lt;&gt;"",OR(ER7:EW7&lt;&gt;""))</formula>
    </cfRule>
  </conditionalFormatting>
  <conditionalFormatting sqref="EJ7">
    <cfRule type="expression" dxfId="13100" priority="13961">
      <formula>AND(EJ7&lt;&gt;"",OR(EK7:EP7&lt;&gt;""))</formula>
    </cfRule>
  </conditionalFormatting>
  <conditionalFormatting sqref="EX7">
    <cfRule type="expression" dxfId="13099" priority="13803">
      <formula>FL7&lt;&gt;""</formula>
    </cfRule>
    <cfRule type="expression" dxfId="13098" priority="13960">
      <formula>AND(EX7:FC7="")</formula>
    </cfRule>
  </conditionalFormatting>
  <conditionalFormatting sqref="EY7">
    <cfRule type="expression" dxfId="13097" priority="13802">
      <formula>FL7&lt;&gt;""</formula>
    </cfRule>
    <cfRule type="expression" dxfId="13096" priority="13959">
      <formula>AND(EX7:FC7="")</formula>
    </cfRule>
  </conditionalFormatting>
  <conditionalFormatting sqref="EZ7">
    <cfRule type="expression" dxfId="13095" priority="13801">
      <formula>FL7&lt;&gt;""</formula>
    </cfRule>
    <cfRule type="expression" dxfId="13094" priority="13958">
      <formula>AND(EX7:FC7="")</formula>
    </cfRule>
  </conditionalFormatting>
  <conditionalFormatting sqref="FA7">
    <cfRule type="expression" dxfId="13093" priority="13800">
      <formula>FL7&lt;&gt;""</formula>
    </cfRule>
    <cfRule type="expression" dxfId="13092" priority="13957">
      <formula>AND(EX7:FC7="")</formula>
    </cfRule>
  </conditionalFormatting>
  <conditionalFormatting sqref="FC7">
    <cfRule type="expression" dxfId="13091" priority="13798">
      <formula>FL7&lt;&gt;""</formula>
    </cfRule>
    <cfRule type="expression" dxfId="13090" priority="13956">
      <formula>AND(EX7:FC7="")</formula>
    </cfRule>
  </conditionalFormatting>
  <conditionalFormatting sqref="FB7">
    <cfRule type="expression" dxfId="13089" priority="13799">
      <formula>FL7&lt;&gt;""</formula>
    </cfRule>
    <cfRule type="expression" dxfId="13088" priority="13955">
      <formula>AND(EX7:FC7="")</formula>
    </cfRule>
  </conditionalFormatting>
  <conditionalFormatting sqref="FD7">
    <cfRule type="expression" dxfId="13087" priority="13797">
      <formula>FL7&lt;&gt;""</formula>
    </cfRule>
    <cfRule type="expression" dxfId="13086" priority="13954">
      <formula>FD7=""</formula>
    </cfRule>
  </conditionalFormatting>
  <conditionalFormatting sqref="FE7">
    <cfRule type="expression" dxfId="13085" priority="13952">
      <formula>AND(FD7&lt;&gt;"2人以上の体制",FE7&lt;&gt;"")</formula>
    </cfRule>
    <cfRule type="expression" dxfId="13084" priority="13953">
      <formula>AND(FD7="2人以上の体制",FE7="")</formula>
    </cfRule>
  </conditionalFormatting>
  <conditionalFormatting sqref="FF7">
    <cfRule type="expression" dxfId="13083" priority="13796">
      <formula>FL7&lt;&gt;""</formula>
    </cfRule>
    <cfRule type="expression" dxfId="13082" priority="13951">
      <formula>FF7=""</formula>
    </cfRule>
  </conditionalFormatting>
  <conditionalFormatting sqref="FG7">
    <cfRule type="expression" dxfId="13081" priority="13795">
      <formula>FL7&lt;&gt;""</formula>
    </cfRule>
    <cfRule type="expression" dxfId="13080" priority="13950">
      <formula>FG7=""</formula>
    </cfRule>
  </conditionalFormatting>
  <conditionalFormatting sqref="BN7">
    <cfRule type="expression" dxfId="13079" priority="13869">
      <formula>FL7&lt;&gt;""</formula>
    </cfRule>
    <cfRule type="expression" dxfId="13078" priority="13948">
      <formula>BN7=""</formula>
    </cfRule>
  </conditionalFormatting>
  <conditionalFormatting sqref="BO7">
    <cfRule type="expression" dxfId="13077" priority="13868">
      <formula>FL7&lt;&gt;""</formula>
    </cfRule>
    <cfRule type="expression" dxfId="13076" priority="13947">
      <formula>BO7=""</formula>
    </cfRule>
  </conditionalFormatting>
  <conditionalFormatting sqref="BP7">
    <cfRule type="expression" dxfId="13075" priority="13867">
      <formula>FL7&lt;&gt;""</formula>
    </cfRule>
    <cfRule type="expression" dxfId="13074" priority="13946">
      <formula>BP7=""</formula>
    </cfRule>
  </conditionalFormatting>
  <conditionalFormatting sqref="BQ7">
    <cfRule type="expression" dxfId="13073" priority="13866">
      <formula>FL7&lt;&gt;""</formula>
    </cfRule>
    <cfRule type="expression" dxfId="13072" priority="13935">
      <formula>AND(BQ7:BR7="")</formula>
    </cfRule>
  </conditionalFormatting>
  <conditionalFormatting sqref="BR7">
    <cfRule type="expression" dxfId="13071" priority="13865">
      <formula>FL7&lt;&gt;""</formula>
    </cfRule>
    <cfRule type="expression" dxfId="13070" priority="13945">
      <formula>AND(BQ7:BR7="")</formula>
    </cfRule>
  </conditionalFormatting>
  <conditionalFormatting sqref="BT7">
    <cfRule type="expression" dxfId="13069" priority="13940">
      <formula>AND(BS7="",BT7&lt;&gt;"")</formula>
    </cfRule>
    <cfRule type="expression" dxfId="13068" priority="13944">
      <formula>AND(BS7&lt;&gt;"",BT7="")</formula>
    </cfRule>
  </conditionalFormatting>
  <conditionalFormatting sqref="BU7">
    <cfRule type="expression" dxfId="13067" priority="13939">
      <formula>AND(BS7="",BU7&lt;&gt;"")</formula>
    </cfRule>
    <cfRule type="expression" dxfId="13066" priority="13943">
      <formula>AND(BS7&lt;&gt;"",BU7="")</formula>
    </cfRule>
  </conditionalFormatting>
  <conditionalFormatting sqref="BV7">
    <cfRule type="expression" dxfId="13065" priority="13938">
      <formula>AND(BS7="",BV7&lt;&gt;"")</formula>
    </cfRule>
    <cfRule type="expression" dxfId="13064" priority="13942">
      <formula>AND(BS7&lt;&gt;"",AND(BV7:BW7=""))</formula>
    </cfRule>
  </conditionalFormatting>
  <conditionalFormatting sqref="BW7">
    <cfRule type="expression" dxfId="13063" priority="13937">
      <formula>AND(BS7="",BW7&lt;&gt;"")</formula>
    </cfRule>
    <cfRule type="expression" dxfId="13062" priority="13941">
      <formula>AND(BS7&lt;&gt;"",AND(BV7:BW7=""))</formula>
    </cfRule>
  </conditionalFormatting>
  <conditionalFormatting sqref="BS7">
    <cfRule type="expression" dxfId="13061" priority="13936">
      <formula>AND(BS7="",OR(BT7:BW7&lt;&gt;""))</formula>
    </cfRule>
  </conditionalFormatting>
  <conditionalFormatting sqref="BX7">
    <cfRule type="expression" dxfId="13060" priority="13864">
      <formula>FL7&lt;&gt;""</formula>
    </cfRule>
    <cfRule type="expression" dxfId="13059" priority="13934">
      <formula>BX7=""</formula>
    </cfRule>
  </conditionalFormatting>
  <conditionalFormatting sqref="BY7">
    <cfRule type="expression" dxfId="13058" priority="13863">
      <formula>FL7&lt;&gt;""</formula>
    </cfRule>
    <cfRule type="expression" dxfId="13057" priority="13933">
      <formula>BY7=""</formula>
    </cfRule>
  </conditionalFormatting>
  <conditionalFormatting sqref="CB7">
    <cfRule type="expression" dxfId="13056" priority="13862">
      <formula>FL7&lt;&gt;""</formula>
    </cfRule>
    <cfRule type="expression" dxfId="13055" priority="13932">
      <formula>CB7=""</formula>
    </cfRule>
  </conditionalFormatting>
  <conditionalFormatting sqref="CC7">
    <cfRule type="expression" dxfId="13054" priority="13861">
      <formula>FL7&lt;&gt;""</formula>
    </cfRule>
    <cfRule type="expression" dxfId="13053" priority="13931">
      <formula>CC7=""</formula>
    </cfRule>
  </conditionalFormatting>
  <conditionalFormatting sqref="CD7">
    <cfRule type="expression" dxfId="13052" priority="13860">
      <formula>FL7&lt;&gt;""</formula>
    </cfRule>
    <cfRule type="expression" dxfId="13051" priority="13930">
      <formula>CD7=""</formula>
    </cfRule>
  </conditionalFormatting>
  <conditionalFormatting sqref="FJ7">
    <cfRule type="expression" dxfId="13050" priority="13929">
      <formula>FJ7=""</formula>
    </cfRule>
  </conditionalFormatting>
  <conditionalFormatting sqref="H7">
    <cfRule type="expression" dxfId="13049" priority="13910">
      <formula>FL7&lt;&gt;""</formula>
    </cfRule>
    <cfRule type="expression" dxfId="13048" priority="13926">
      <formula>H7=""</formula>
    </cfRule>
  </conditionalFormatting>
  <conditionalFormatting sqref="B7">
    <cfRule type="expression" dxfId="13047" priority="13794">
      <formula>FL7&lt;&gt;""</formula>
    </cfRule>
    <cfRule type="expression" dxfId="13046" priority="13925">
      <formula>B7=""</formula>
    </cfRule>
  </conditionalFormatting>
  <conditionalFormatting sqref="CE7">
    <cfRule type="expression" dxfId="13045" priority="13859">
      <formula>FL7&lt;&gt;""</formula>
    </cfRule>
    <cfRule type="expression" dxfId="13044" priority="13924">
      <formula>CE7=""</formula>
    </cfRule>
  </conditionalFormatting>
  <conditionalFormatting sqref="EI7">
    <cfRule type="expression" dxfId="13043" priority="13923">
      <formula>AND(OR(EB7:EG7&lt;&gt;""),EI7="")</formula>
    </cfRule>
  </conditionalFormatting>
  <conditionalFormatting sqref="BD7">
    <cfRule type="expression" dxfId="13042" priority="13870">
      <formula>FL7&lt;&gt;""</formula>
    </cfRule>
    <cfRule type="expression" dxfId="13041" priority="13922">
      <formula>BD7=""</formula>
    </cfRule>
  </conditionalFormatting>
  <conditionalFormatting sqref="BE7">
    <cfRule type="expression" dxfId="13040" priority="13921">
      <formula>AND(BD7="同居",AND(BE7="",BF7=""))</formula>
    </cfRule>
  </conditionalFormatting>
  <conditionalFormatting sqref="CA7">
    <cfRule type="expression" dxfId="13039" priority="13920">
      <formula>AND(BZ7&lt;&gt;"",CA7="")</formula>
    </cfRule>
  </conditionalFormatting>
  <conditionalFormatting sqref="BZ7">
    <cfRule type="expression" dxfId="13038" priority="13919">
      <formula>AND(BZ7="",CA7&lt;&gt;"")</formula>
    </cfRule>
  </conditionalFormatting>
  <conditionalFormatting sqref="DT7">
    <cfRule type="expression" dxfId="13037" priority="13820">
      <formula>FL7&lt;&gt;""</formula>
    </cfRule>
    <cfRule type="expression" dxfId="13036" priority="13916">
      <formula>AND(DT7&lt;&gt;"",DS7="")</formula>
    </cfRule>
    <cfRule type="expression" dxfId="13035" priority="13917">
      <formula>AND(DS7&lt;&gt;"自立",DT7="")</formula>
    </cfRule>
    <cfRule type="expression" dxfId="13034" priority="13918">
      <formula>AND(DS7="自立",DT7&lt;&gt;"")</formula>
    </cfRule>
  </conditionalFormatting>
  <conditionalFormatting sqref="DV7">
    <cfRule type="expression" dxfId="13033" priority="13818">
      <formula>FL7&lt;&gt;""</formula>
    </cfRule>
    <cfRule type="expression" dxfId="13032" priority="13913">
      <formula>AND(DV7&lt;&gt;"",DU7="")</formula>
    </cfRule>
    <cfRule type="expression" dxfId="13031" priority="13914">
      <formula>AND(DU7="自立",DV7&lt;&gt;"")</formula>
    </cfRule>
    <cfRule type="expression" dxfId="13030" priority="13915">
      <formula>AND(DU7&lt;&gt;"自立",DV7="")</formula>
    </cfRule>
  </conditionalFormatting>
  <conditionalFormatting sqref="I7">
    <cfRule type="expression" dxfId="13029" priority="13912">
      <formula>I7=""</formula>
    </cfRule>
  </conditionalFormatting>
  <conditionalFormatting sqref="O7">
    <cfRule type="expression" dxfId="13028" priority="13906">
      <formula>FL7&lt;&gt;""</formula>
    </cfRule>
    <cfRule type="expression" dxfId="13027" priority="13911">
      <formula>O7=""</formula>
    </cfRule>
  </conditionalFormatting>
  <conditionalFormatting sqref="FM7">
    <cfRule type="expression" dxfId="13026" priority="13789">
      <formula>AND(FM7="",AND(P7:FI7=""))</formula>
    </cfRule>
    <cfRule type="expression" dxfId="13025" priority="13790">
      <formula>AND(FM7&lt;&gt;"",OR(P7:FI7&lt;&gt;""))</formula>
    </cfRule>
  </conditionalFormatting>
  <conditionalFormatting sqref="FL7">
    <cfRule type="expression" dxfId="13024" priority="13791">
      <formula>AND(FL7="",AND(P7:FI7=""))</formula>
    </cfRule>
    <cfRule type="expression" dxfId="13023" priority="13793">
      <formula>AND(FL7&lt;&gt;"",OR(P7:FI7&lt;&gt;""))</formula>
    </cfRule>
  </conditionalFormatting>
  <conditionalFormatting sqref="FK7">
    <cfRule type="expression" dxfId="13022" priority="13792">
      <formula>FK7=""</formula>
    </cfRule>
  </conditionalFormatting>
  <conditionalFormatting sqref="C8">
    <cfRule type="expression" dxfId="13021" priority="13788">
      <formula>C8=""</formula>
    </cfRule>
  </conditionalFormatting>
  <conditionalFormatting sqref="D8">
    <cfRule type="expression" dxfId="13020" priority="13787">
      <formula>D8=""</formula>
    </cfRule>
  </conditionalFormatting>
  <conditionalFormatting sqref="E8">
    <cfRule type="expression" dxfId="13019" priority="13786">
      <formula>E8=""</formula>
    </cfRule>
  </conditionalFormatting>
  <conditionalFormatting sqref="G8">
    <cfRule type="expression" dxfId="13018" priority="13785">
      <formula>G8=""</formula>
    </cfRule>
  </conditionalFormatting>
  <conditionalFormatting sqref="J8">
    <cfRule type="expression" dxfId="13017" priority="13526">
      <formula>FL8&lt;&gt;""</formula>
    </cfRule>
    <cfRule type="expression" dxfId="13016" priority="13784">
      <formula>AND(J8="",K8="")</formula>
    </cfRule>
  </conditionalFormatting>
  <conditionalFormatting sqref="K8">
    <cfRule type="expression" dxfId="13015" priority="13525">
      <formula>FL8&lt;&gt;""</formula>
    </cfRule>
    <cfRule type="expression" dxfId="13014" priority="13783">
      <formula>AND(J8="",K8="")</formula>
    </cfRule>
  </conditionalFormatting>
  <conditionalFormatting sqref="N8">
    <cfRule type="expression" dxfId="13013" priority="13524">
      <formula>FL8&lt;&gt;""</formula>
    </cfRule>
    <cfRule type="expression" dxfId="13012" priority="13782">
      <formula>N8=""</formula>
    </cfRule>
  </conditionalFormatting>
  <conditionalFormatting sqref="P8">
    <cfRule type="expression" dxfId="13011" priority="13522">
      <formula>FL8&lt;&gt;""</formula>
    </cfRule>
    <cfRule type="expression" dxfId="13010" priority="13780">
      <formula>AND(P8&lt;&gt;"",OR(Q8:AC8&lt;&gt;""))</formula>
    </cfRule>
    <cfRule type="expression" dxfId="13009" priority="13781">
      <formula>AND(P8="",AND(Q8:AC8=""))</formula>
    </cfRule>
  </conditionalFormatting>
  <conditionalFormatting sqref="Q8">
    <cfRule type="expression" dxfId="13008" priority="13521">
      <formula>FL8&lt;&gt;""</formula>
    </cfRule>
    <cfRule type="expression" dxfId="13007" priority="13778">
      <formula>AND(P8&lt;&gt;"",OR(Q8:AC8&lt;&gt;""))</formula>
    </cfRule>
    <cfRule type="expression" dxfId="13006" priority="13779">
      <formula>AND(P8="",AND(Q8:AC8=""))</formula>
    </cfRule>
  </conditionalFormatting>
  <conditionalFormatting sqref="R8">
    <cfRule type="expression" dxfId="13005" priority="13520">
      <formula>FL8&lt;&gt;""</formula>
    </cfRule>
    <cfRule type="expression" dxfId="13004" priority="13776">
      <formula>AND(P8&lt;&gt;"",OR(Q8:AC8&lt;&gt;""))</formula>
    </cfRule>
    <cfRule type="expression" dxfId="13003" priority="13777">
      <formula>AND(P8="",AND(Q8:AC8=""))</formula>
    </cfRule>
  </conditionalFormatting>
  <conditionalFormatting sqref="S8">
    <cfRule type="expression" dxfId="13002" priority="13519">
      <formula>FL8&lt;&gt;""</formula>
    </cfRule>
    <cfRule type="expression" dxfId="13001" priority="13764">
      <formula>AND(P8&lt;&gt;"",OR(Q8:AC8&lt;&gt;""))</formula>
    </cfRule>
    <cfRule type="expression" dxfId="13000" priority="13775">
      <formula>AND(P8="",AND(Q8:AC8=""))</formula>
    </cfRule>
  </conditionalFormatting>
  <conditionalFormatting sqref="T8">
    <cfRule type="expression" dxfId="12999" priority="13518">
      <formula>FL8&lt;&gt;""</formula>
    </cfRule>
    <cfRule type="expression" dxfId="12998" priority="13763">
      <formula>AND(P8&lt;&gt;"",OR(Q8:AC8&lt;&gt;""))</formula>
    </cfRule>
    <cfRule type="expression" dxfId="12997" priority="13774">
      <formula>AND(P8="",AND(Q8:AC8=""))</formula>
    </cfRule>
  </conditionalFormatting>
  <conditionalFormatting sqref="U8">
    <cfRule type="expression" dxfId="12996" priority="13517">
      <formula>FL8&lt;&gt;""</formula>
    </cfRule>
    <cfRule type="expression" dxfId="12995" priority="13762">
      <formula>AND(P8&lt;&gt;"",OR(Q8:AC8&lt;&gt;""))</formula>
    </cfRule>
    <cfRule type="expression" dxfId="12994" priority="13773">
      <formula>AND(P8="",AND(Q8:AC8=""))</formula>
    </cfRule>
  </conditionalFormatting>
  <conditionalFormatting sqref="V8">
    <cfRule type="expression" dxfId="12993" priority="13516">
      <formula>FL8&lt;&gt;""</formula>
    </cfRule>
    <cfRule type="expression" dxfId="12992" priority="13761">
      <formula>AND(P8&lt;&gt;"",OR(Q8:AC8&lt;&gt;""))</formula>
    </cfRule>
    <cfRule type="expression" dxfId="12991" priority="13772">
      <formula>AND(P8="",AND(Q8:AC8=""))</formula>
    </cfRule>
  </conditionalFormatting>
  <conditionalFormatting sqref="W8">
    <cfRule type="expression" dxfId="12990" priority="13515">
      <formula>FL8&lt;&gt;""</formula>
    </cfRule>
    <cfRule type="expression" dxfId="12989" priority="13760">
      <formula>AND(P8&lt;&gt;"",OR(Q8:AC8&lt;&gt;""))</formula>
    </cfRule>
    <cfRule type="expression" dxfId="12988" priority="13771">
      <formula>AND(P8="",AND(Q8:AC8=""))</formula>
    </cfRule>
  </conditionalFormatting>
  <conditionalFormatting sqref="X8">
    <cfRule type="expression" dxfId="12987" priority="13514">
      <formula>FL8&lt;&gt;""</formula>
    </cfRule>
    <cfRule type="expression" dxfId="12986" priority="13759">
      <formula>AND(P8&lt;&gt;"",OR(Q8:AC8&lt;&gt;""))</formula>
    </cfRule>
    <cfRule type="expression" dxfId="12985" priority="13770">
      <formula>AND(P8="",AND(Q8:AC8=""))</formula>
    </cfRule>
  </conditionalFormatting>
  <conditionalFormatting sqref="Y8">
    <cfRule type="expression" dxfId="12984" priority="13513">
      <formula>FL8&lt;&gt;""</formula>
    </cfRule>
    <cfRule type="expression" dxfId="12983" priority="13758">
      <formula>AND(P8&lt;&gt;"",OR(Q8:AC8&lt;&gt;""))</formula>
    </cfRule>
    <cfRule type="expression" dxfId="12982" priority="13769">
      <formula>AND(P8="",AND(Q8:AC8=""))</formula>
    </cfRule>
  </conditionalFormatting>
  <conditionalFormatting sqref="Z8">
    <cfRule type="expression" dxfId="12981" priority="13512">
      <formula>FL8&lt;&gt;""</formula>
    </cfRule>
    <cfRule type="expression" dxfId="12980" priority="13757">
      <formula>AND(P8&lt;&gt;"",OR(Q8:AC8&lt;&gt;""))</formula>
    </cfRule>
    <cfRule type="expression" dxfId="12979" priority="13768">
      <formula>AND(P8="",AND(Q8:AC8=""))</formula>
    </cfRule>
  </conditionalFormatting>
  <conditionalFormatting sqref="AA8">
    <cfRule type="expression" dxfId="12978" priority="13511">
      <formula>FL8&lt;&gt;""</formula>
    </cfRule>
    <cfRule type="expression" dxfId="12977" priority="13756">
      <formula>AND(P8&lt;&gt;"",OR(Q8:AC8&lt;&gt;""))</formula>
    </cfRule>
    <cfRule type="expression" dxfId="12976" priority="13767">
      <formula>AND(P8="",AND(Q8:AC8=""))</formula>
    </cfRule>
  </conditionalFormatting>
  <conditionalFormatting sqref="AB8">
    <cfRule type="expression" dxfId="12975" priority="13510">
      <formula>FL8&lt;&gt;""</formula>
    </cfRule>
    <cfRule type="expression" dxfId="12974" priority="13755">
      <formula>AND(P8&lt;&gt;"",OR(Q8:AC8&lt;&gt;""))</formula>
    </cfRule>
    <cfRule type="expression" dxfId="12973" priority="13766">
      <formula>AND(P8="",AND(Q8:AC8=""))</formula>
    </cfRule>
  </conditionalFormatting>
  <conditionalFormatting sqref="AC8">
    <cfRule type="expression" dxfId="12972" priority="13509">
      <formula>FL8&lt;&gt;""</formula>
    </cfRule>
    <cfRule type="expression" dxfId="12971" priority="13754">
      <formula>AND(P8&lt;&gt;"",OR(Q8:AC8&lt;&gt;""))</formula>
    </cfRule>
    <cfRule type="expression" dxfId="12970" priority="13765">
      <formula>AND(P8="",AND(Q8:AC8=""))</formula>
    </cfRule>
  </conditionalFormatting>
  <conditionalFormatting sqref="AD8">
    <cfRule type="expression" dxfId="12969" priority="13508">
      <formula>FL8&lt;&gt;""</formula>
    </cfRule>
    <cfRule type="expression" dxfId="12968" priority="13751">
      <formula>AND(AD8="無",OR(AE8:AH8&lt;&gt;""))</formula>
    </cfRule>
    <cfRule type="expression" dxfId="12967" priority="13752">
      <formula>AND(AD8="有",AND(AE8:AH8=""))</formula>
    </cfRule>
    <cfRule type="expression" dxfId="12966" priority="13753">
      <formula>AD8=""</formula>
    </cfRule>
  </conditionalFormatting>
  <conditionalFormatting sqref="AE8">
    <cfRule type="expression" dxfId="12965" priority="13746">
      <formula>AND(AD8="無",OR(AE8:AH8&lt;&gt;""))</formula>
    </cfRule>
    <cfRule type="expression" dxfId="12964" priority="13750">
      <formula>AND(AD8="有",AND(AE8:AH8=""))</formula>
    </cfRule>
  </conditionalFormatting>
  <conditionalFormatting sqref="AF8">
    <cfRule type="expression" dxfId="12963" priority="13745">
      <formula>AND(AD8="無",OR(AE8:AH8&lt;&gt;""))</formula>
    </cfRule>
    <cfRule type="expression" dxfId="12962" priority="13749">
      <formula>AND(AD8="有",AND(AE8:AH8=""))</formula>
    </cfRule>
  </conditionalFormatting>
  <conditionalFormatting sqref="AG8">
    <cfRule type="expression" dxfId="12961" priority="13744">
      <formula>AND(AD8="無",OR(AE8:AH8&lt;&gt;""))</formula>
    </cfRule>
    <cfRule type="expression" dxfId="12960" priority="13748">
      <formula>AND(AD8="有",AND(AE8:AH8=""))</formula>
    </cfRule>
  </conditionalFormatting>
  <conditionalFormatting sqref="AH8">
    <cfRule type="expression" dxfId="12959" priority="13743">
      <formula>AND(AD8="無",OR(AE8:AH8&lt;&gt;""))</formula>
    </cfRule>
    <cfRule type="expression" dxfId="12958" priority="13747">
      <formula>AND(AD8="有",AND(AE8:AH8=""))</formula>
    </cfRule>
  </conditionalFormatting>
  <conditionalFormatting sqref="AI8">
    <cfRule type="expression" dxfId="12957" priority="13507">
      <formula>FL8&lt;&gt;""</formula>
    </cfRule>
    <cfRule type="expression" dxfId="12956" priority="13742">
      <formula>AI8=""</formula>
    </cfRule>
  </conditionalFormatting>
  <conditionalFormatting sqref="AJ8">
    <cfRule type="expression" dxfId="12955" priority="13506">
      <formula>FL8&lt;&gt;""</formula>
    </cfRule>
    <cfRule type="expression" dxfId="12954" priority="13741">
      <formula>AJ8=""</formula>
    </cfRule>
  </conditionalFormatting>
  <conditionalFormatting sqref="AK8">
    <cfRule type="expression" dxfId="12953" priority="13505">
      <formula>FL8&lt;&gt;""</formula>
    </cfRule>
    <cfRule type="expression" dxfId="12952" priority="13740">
      <formula>AK8=""</formula>
    </cfRule>
  </conditionalFormatting>
  <conditionalFormatting sqref="AL8">
    <cfRule type="expression" dxfId="12951" priority="13504">
      <formula>FL8&lt;&gt;""</formula>
    </cfRule>
    <cfRule type="expression" dxfId="12950" priority="13739">
      <formula>AL8=""</formula>
    </cfRule>
  </conditionalFormatting>
  <conditionalFormatting sqref="AM8">
    <cfRule type="expression" dxfId="12949" priority="13503">
      <formula>FL8&lt;&gt;""</formula>
    </cfRule>
    <cfRule type="expression" dxfId="12948" priority="13734">
      <formula>AND(AM8="なし",AN8&lt;&gt;"")</formula>
    </cfRule>
    <cfRule type="expression" dxfId="12947" priority="13735">
      <formula>AND(AM8="あり",AN8="")</formula>
    </cfRule>
    <cfRule type="expression" dxfId="12946" priority="13738">
      <formula>AM8=""</formula>
    </cfRule>
  </conditionalFormatting>
  <conditionalFormatting sqref="AN8">
    <cfRule type="expression" dxfId="12945" priority="13736">
      <formula>AND(AM8="なし",AN8&lt;&gt;"")</formula>
    </cfRule>
    <cfRule type="expression" dxfId="12944" priority="13737">
      <formula>AND(AM8="あり",AN8="")</formula>
    </cfRule>
  </conditionalFormatting>
  <conditionalFormatting sqref="AO8">
    <cfRule type="expression" dxfId="12943" priority="13502">
      <formula>FL8&lt;&gt;""</formula>
    </cfRule>
    <cfRule type="expression" dxfId="12942" priority="13732">
      <formula>AND(AO8&lt;&gt;"",OR(AP8:BC8&lt;&gt;""))</formula>
    </cfRule>
    <cfRule type="expression" dxfId="12941" priority="13733">
      <formula>AND(AO8="",AND(AP8:BC8=""))</formula>
    </cfRule>
  </conditionalFormatting>
  <conditionalFormatting sqref="AP8">
    <cfRule type="expression" dxfId="12940" priority="13501">
      <formula>FL8&lt;&gt;""</formula>
    </cfRule>
    <cfRule type="expression" dxfId="12939" priority="13730">
      <formula>AND(AO8&lt;&gt;"",OR(AP8:BC8&lt;&gt;""))</formula>
    </cfRule>
    <cfRule type="expression" dxfId="12938" priority="13731">
      <formula>AND(AO8="",AND(AP8:BC8=""))</formula>
    </cfRule>
  </conditionalFormatting>
  <conditionalFormatting sqref="AQ8">
    <cfRule type="expression" dxfId="12937" priority="13500">
      <formula>FL8&lt;&gt;""</formula>
    </cfRule>
    <cfRule type="expression" dxfId="12936" priority="13728">
      <formula>AND(AO8&lt;&gt;"",OR(AP8:BC8&lt;&gt;""))</formula>
    </cfRule>
    <cfRule type="expression" dxfId="12935" priority="13729">
      <formula>AND(AO8="",AND(AP8:BC8=""))</formula>
    </cfRule>
  </conditionalFormatting>
  <conditionalFormatting sqref="AR8">
    <cfRule type="expression" dxfId="12934" priority="13499">
      <formula>FL8&lt;&gt;""</formula>
    </cfRule>
    <cfRule type="expression" dxfId="12933" priority="13726">
      <formula>AND(AO8&lt;&gt;"",OR(AP8:BC8&lt;&gt;""))</formula>
    </cfRule>
    <cfRule type="expression" dxfId="12932" priority="13727">
      <formula>AND(AO8="",AND(AP8:BC8=""))</formula>
    </cfRule>
  </conditionalFormatting>
  <conditionalFormatting sqref="AS8">
    <cfRule type="expression" dxfId="12931" priority="13498">
      <formula>FL8&lt;&gt;""</formula>
    </cfRule>
    <cfRule type="expression" dxfId="12930" priority="13724">
      <formula>AND(AO8&lt;&gt;"",OR(AP8:BC8&lt;&gt;""))</formula>
    </cfRule>
    <cfRule type="expression" dxfId="12929" priority="13725">
      <formula>AND(AO8="",AND(AP8:BC8=""))</formula>
    </cfRule>
  </conditionalFormatting>
  <conditionalFormatting sqref="AT8">
    <cfRule type="expression" dxfId="12928" priority="13497">
      <formula>FL8&lt;&gt;""</formula>
    </cfRule>
    <cfRule type="expression" dxfId="12927" priority="13722">
      <formula>AND(AO8&lt;&gt;"",OR(AP8:BC8&lt;&gt;""))</formula>
    </cfRule>
    <cfRule type="expression" dxfId="12926" priority="13723">
      <formula>AND(AO8="",AND(AP8:BC8=""))</formula>
    </cfRule>
  </conditionalFormatting>
  <conditionalFormatting sqref="AU8">
    <cfRule type="expression" dxfId="12925" priority="13496">
      <formula>FL8&lt;&gt;""</formula>
    </cfRule>
    <cfRule type="expression" dxfId="12924" priority="13720">
      <formula>AND(AO8&lt;&gt;"",OR(AP8:BC8&lt;&gt;""))</formula>
    </cfRule>
    <cfRule type="expression" dxfId="12923" priority="13721">
      <formula>AND(AO8="",AND(AP8:BC8=""))</formula>
    </cfRule>
  </conditionalFormatting>
  <conditionalFormatting sqref="AV8">
    <cfRule type="expression" dxfId="12922" priority="13495">
      <formula>FL8&lt;&gt;""</formula>
    </cfRule>
    <cfRule type="expression" dxfId="12921" priority="13718">
      <formula>AND(AO8&lt;&gt;"",OR(AP8:BC8&lt;&gt;""))</formula>
    </cfRule>
    <cfRule type="expression" dxfId="12920" priority="13719">
      <formula>AND(AO8="",AND(AP8:BC8=""))</formula>
    </cfRule>
  </conditionalFormatting>
  <conditionalFormatting sqref="AW8">
    <cfRule type="expression" dxfId="12919" priority="13494">
      <formula>FL8&lt;&gt;""</formula>
    </cfRule>
    <cfRule type="expression" dxfId="12918" priority="13716">
      <formula>AND(AO8&lt;&gt;"",OR(AP8:BC8&lt;&gt;""))</formula>
    </cfRule>
    <cfRule type="expression" dxfId="12917" priority="13717">
      <formula>AND(AO8="",AND(AP8:BC8=""))</formula>
    </cfRule>
  </conditionalFormatting>
  <conditionalFormatting sqref="AX8">
    <cfRule type="expression" dxfId="12916" priority="13493">
      <formula>FL8&lt;&gt;""</formula>
    </cfRule>
    <cfRule type="expression" dxfId="12915" priority="13714">
      <formula>AND(AO8&lt;&gt;"",OR(AP8:BC8&lt;&gt;""))</formula>
    </cfRule>
    <cfRule type="expression" dxfId="12914" priority="13715">
      <formula>AND(AO8="",AND(AP8:BC8=""))</formula>
    </cfRule>
  </conditionalFormatting>
  <conditionalFormatting sqref="AY8">
    <cfRule type="expression" dxfId="12913" priority="13492">
      <formula>FL8&lt;&gt;""</formula>
    </cfRule>
    <cfRule type="expression" dxfId="12912" priority="13712">
      <formula>AND(AO8&lt;&gt;"",OR(AP8:BC8&lt;&gt;""))</formula>
    </cfRule>
    <cfRule type="expression" dxfId="12911" priority="13713">
      <formula>AND(AO8="",AND(AP8:BC8=""))</formula>
    </cfRule>
  </conditionalFormatting>
  <conditionalFormatting sqref="AZ8">
    <cfRule type="expression" dxfId="12910" priority="13491">
      <formula>FL8&lt;&gt;""</formula>
    </cfRule>
    <cfRule type="expression" dxfId="12909" priority="13710">
      <formula>AND(AO8&lt;&gt;"",OR(AP8:BC8&lt;&gt;""))</formula>
    </cfRule>
    <cfRule type="expression" dxfId="12908" priority="13711">
      <formula>AND(AO8="",AND(AP8:BC8=""))</formula>
    </cfRule>
  </conditionalFormatting>
  <conditionalFormatting sqref="BA8">
    <cfRule type="expression" dxfId="12907" priority="13490">
      <formula>FL8&lt;&gt;""</formula>
    </cfRule>
    <cfRule type="expression" dxfId="12906" priority="13708">
      <formula>AND(AO8&lt;&gt;"",OR(AP8:BC8&lt;&gt;""))</formula>
    </cfRule>
    <cfRule type="expression" dxfId="12905" priority="13709">
      <formula>AND(AO8="",AND(AP8:BC8=""))</formula>
    </cfRule>
  </conditionalFormatting>
  <conditionalFormatting sqref="BB8">
    <cfRule type="expression" dxfId="12904" priority="13489">
      <formula>FL8&lt;&gt;""</formula>
    </cfRule>
    <cfRule type="expression" dxfId="12903" priority="13706">
      <formula>AND(AO8&lt;&gt;"",OR(AP8:BC8&lt;&gt;""))</formula>
    </cfRule>
    <cfRule type="expression" dxfId="12902" priority="13707">
      <formula>AND(AO8="",AND(AP8:BC8=""))</formula>
    </cfRule>
  </conditionalFormatting>
  <conditionalFormatting sqref="BC8">
    <cfRule type="expression" dxfId="12901" priority="13488">
      <formula>FL8&lt;&gt;""</formula>
    </cfRule>
    <cfRule type="expression" dxfId="12900" priority="13704">
      <formula>AND(AO8&lt;&gt;"",OR(AP8:BC8&lt;&gt;""))</formula>
    </cfRule>
    <cfRule type="expression" dxfId="12899" priority="13705">
      <formula>AND(AO8="",AND(AP8:BC8=""))</formula>
    </cfRule>
  </conditionalFormatting>
  <conditionalFormatting sqref="BF8">
    <cfRule type="expression" dxfId="12898" priority="13545">
      <formula>AND(BD8="独居",BF8&gt;=1)</formula>
    </cfRule>
    <cfRule type="expression" dxfId="12897" priority="13702">
      <formula>AND(BD8="同居",AND(BM8="",BF8&lt;&gt;COUNTA(BH8:BL8)))</formula>
    </cfRule>
    <cfRule type="expression" dxfId="12896" priority="13703">
      <formula>AND(BD8="同居",OR(BF8="",BF8=0))</formula>
    </cfRule>
  </conditionalFormatting>
  <conditionalFormatting sqref="BG8">
    <cfRule type="expression" dxfId="12895" priority="13700">
      <formula>AND(BD8="独居",BG8&gt;=1)</formula>
    </cfRule>
    <cfRule type="expression" dxfId="12894" priority="13701">
      <formula>AND(BD8="同居",OR(BG8="",BG8&gt;BF8))</formula>
    </cfRule>
  </conditionalFormatting>
  <conditionalFormatting sqref="BH8">
    <cfRule type="expression" dxfId="12893" priority="13693">
      <formula>AND(BD8="独居",OR(BH8:BM8&lt;&gt;""))</formula>
    </cfRule>
    <cfRule type="expression" dxfId="12892" priority="13699">
      <formula>AND(BD8="同居",AND(BM8="",BF8&lt;&gt;COUNTA(BH8:BL8)))</formula>
    </cfRule>
  </conditionalFormatting>
  <conditionalFormatting sqref="BI8">
    <cfRule type="expression" dxfId="12891" priority="13692">
      <formula>AND(BD8="独居",OR(BH8:BM8&lt;&gt;""))</formula>
    </cfRule>
    <cfRule type="expression" dxfId="12890" priority="13698">
      <formula>AND(BD8="同居",AND(BM8="",BF8&lt;&gt;COUNTA(BH8:BL8)))</formula>
    </cfRule>
  </conditionalFormatting>
  <conditionalFormatting sqref="BJ8">
    <cfRule type="expression" dxfId="12889" priority="13691">
      <formula>AND(BD8="独居",OR(BH8:BM8&lt;&gt;""))</formula>
    </cfRule>
    <cfRule type="expression" dxfId="12888" priority="13697">
      <formula>AND(BD8="同居",AND(BM8="",BF8&lt;&gt;COUNTA(BH8:BL8)))</formula>
    </cfRule>
  </conditionalFormatting>
  <conditionalFormatting sqref="BK8">
    <cfRule type="expression" dxfId="12887" priority="13690">
      <formula>AND(BD8="独居",OR(BH8:BM8&lt;&gt;""))</formula>
    </cfRule>
    <cfRule type="expression" dxfId="12886" priority="13696">
      <formula>AND(BD8="同居",AND(BM8="",BF8&lt;&gt;COUNTA(BH8:BL8)))</formula>
    </cfRule>
  </conditionalFormatting>
  <conditionalFormatting sqref="BL8">
    <cfRule type="expression" dxfId="12885" priority="13689">
      <formula>AND(BD8="独居",OR(BH8:BM8&lt;&gt;""))</formula>
    </cfRule>
    <cfRule type="expression" dxfId="12884" priority="13695">
      <formula>AND(BD8="同居",AND(BM8="",BF8&lt;&gt;COUNTA(BH8:BL8)))</formula>
    </cfRule>
  </conditionalFormatting>
  <conditionalFormatting sqref="BM8">
    <cfRule type="expression" dxfId="12883" priority="13688">
      <formula>AND(BD8="独居",OR(BH8:BM8&lt;&gt;""))</formula>
    </cfRule>
    <cfRule type="expression" dxfId="12882" priority="13694">
      <formula>AND(BD8="同居",AND(BM8="",BF8&lt;&gt;COUNTA(BH8:BL8)))</formula>
    </cfRule>
  </conditionalFormatting>
  <conditionalFormatting sqref="CF8">
    <cfRule type="expression" dxfId="12881" priority="13475">
      <formula>FL8&lt;&gt;""</formula>
    </cfRule>
    <cfRule type="expression" dxfId="12880" priority="13687">
      <formula>CF8=""</formula>
    </cfRule>
  </conditionalFormatting>
  <conditionalFormatting sqref="CG8">
    <cfRule type="expression" dxfId="12879" priority="13474">
      <formula>FL8&lt;&gt;""</formula>
    </cfRule>
    <cfRule type="expression" dxfId="12878" priority="13686">
      <formula>CG8=""</formula>
    </cfRule>
  </conditionalFormatting>
  <conditionalFormatting sqref="CH8">
    <cfRule type="expression" dxfId="12877" priority="13473">
      <formula>FL8&lt;&gt;""</formula>
    </cfRule>
    <cfRule type="expression" dxfId="12876" priority="13685">
      <formula>CH8=""</formula>
    </cfRule>
  </conditionalFormatting>
  <conditionalFormatting sqref="CI8">
    <cfRule type="expression" dxfId="12875" priority="13472">
      <formula>FL8&lt;&gt;""</formula>
    </cfRule>
    <cfRule type="expression" dxfId="12874" priority="13684">
      <formula>CI8=""</formula>
    </cfRule>
  </conditionalFormatting>
  <conditionalFormatting sqref="CJ8">
    <cfRule type="expression" dxfId="12873" priority="13471">
      <formula>FL8&lt;&gt;""</formula>
    </cfRule>
    <cfRule type="expression" dxfId="12872" priority="13683">
      <formula>CJ8=""</formula>
    </cfRule>
  </conditionalFormatting>
  <conditionalFormatting sqref="CK8">
    <cfRule type="expression" dxfId="12871" priority="13470">
      <formula>FL8&lt;&gt;""</formula>
    </cfRule>
    <cfRule type="expression" dxfId="12870" priority="13682">
      <formula>CK8=""</formula>
    </cfRule>
  </conditionalFormatting>
  <conditionalFormatting sqref="CL8">
    <cfRule type="expression" dxfId="12869" priority="13469">
      <formula>FL8&lt;&gt;""</formula>
    </cfRule>
    <cfRule type="expression" dxfId="12868" priority="13681">
      <formula>CL8=""</formula>
    </cfRule>
  </conditionalFormatting>
  <conditionalFormatting sqref="CM8">
    <cfRule type="expression" dxfId="12867" priority="13468">
      <formula>FL8&lt;&gt;""</formula>
    </cfRule>
    <cfRule type="expression" dxfId="12866" priority="13680">
      <formula>CM8=""</formula>
    </cfRule>
  </conditionalFormatting>
  <conditionalFormatting sqref="CN8">
    <cfRule type="expression" dxfId="12865" priority="13544">
      <formula>AND(CM8=0,CN8&lt;&gt;"")</formula>
    </cfRule>
    <cfRule type="expression" dxfId="12864" priority="13679">
      <formula>AND(CM8&gt;0,CN8="")</formula>
    </cfRule>
  </conditionalFormatting>
  <conditionalFormatting sqref="CO8">
    <cfRule type="expression" dxfId="12863" priority="13467">
      <formula>FL8&lt;&gt;""</formula>
    </cfRule>
    <cfRule type="expression" dxfId="12862" priority="13677">
      <formula>AND(CO8&lt;&gt;"",OR(CP8:CS8&lt;&gt;""))</formula>
    </cfRule>
    <cfRule type="expression" dxfId="12861" priority="13678">
      <formula>AND(CO8="",AND(CP8:CS8=""))</formula>
    </cfRule>
  </conditionalFormatting>
  <conditionalFormatting sqref="CP8">
    <cfRule type="expression" dxfId="12860" priority="13466">
      <formula>FL8&lt;&gt;""</formula>
    </cfRule>
    <cfRule type="expression" dxfId="12859" priority="13675">
      <formula>AND(CO8&lt;&gt;"",OR(CP8:CS8&lt;&gt;""))</formula>
    </cfRule>
    <cfRule type="expression" dxfId="12858" priority="13676">
      <formula>AND(CO8="",AND(CP8:CS8=""))</formula>
    </cfRule>
  </conditionalFormatting>
  <conditionalFormatting sqref="CQ8">
    <cfRule type="expression" dxfId="12857" priority="13465">
      <formula>FL8&lt;&gt;""</formula>
    </cfRule>
    <cfRule type="expression" dxfId="12856" priority="13673">
      <formula>AND(CO8&lt;&gt;"",OR(CP8:CS8&lt;&gt;""))</formula>
    </cfRule>
    <cfRule type="expression" dxfId="12855" priority="13674">
      <formula>AND(CO8="",AND(CP8:CS8=""))</formula>
    </cfRule>
  </conditionalFormatting>
  <conditionalFormatting sqref="CR8">
    <cfRule type="expression" dxfId="12854" priority="13464">
      <formula>FL8&lt;&gt;""</formula>
    </cfRule>
    <cfRule type="expression" dxfId="12853" priority="13671">
      <formula>AND(CO8&lt;&gt;"",OR(CP8:CS8&lt;&gt;""))</formula>
    </cfRule>
    <cfRule type="expression" dxfId="12852" priority="13672">
      <formula>AND(CO8="",AND(CP8:CS8=""))</formula>
    </cfRule>
  </conditionalFormatting>
  <conditionalFormatting sqref="CS8">
    <cfRule type="expression" dxfId="12851" priority="13463">
      <formula>FL8&lt;&gt;""</formula>
    </cfRule>
    <cfRule type="expression" dxfId="12850" priority="13669">
      <formula>AND(CO8&lt;&gt;"",OR(CP8:CS8&lt;&gt;""))</formula>
    </cfRule>
    <cfRule type="expression" dxfId="12849" priority="13670">
      <formula>AND(CO8="",AND(CP8:CS8=""))</formula>
    </cfRule>
  </conditionalFormatting>
  <conditionalFormatting sqref="CT8">
    <cfRule type="expression" dxfId="12848" priority="13462">
      <formula>FL8&lt;&gt;""</formula>
    </cfRule>
    <cfRule type="expression" dxfId="12847" priority="13668">
      <formula>CT8=""</formula>
    </cfRule>
  </conditionalFormatting>
  <conditionalFormatting sqref="CU8">
    <cfRule type="expression" dxfId="12846" priority="13461">
      <formula>FL8&lt;&gt;""</formula>
    </cfRule>
    <cfRule type="expression" dxfId="12845" priority="13667">
      <formula>CU8=""</formula>
    </cfRule>
  </conditionalFormatting>
  <conditionalFormatting sqref="CV8">
    <cfRule type="expression" dxfId="12844" priority="13460">
      <formula>FL8&lt;&gt;""</formula>
    </cfRule>
    <cfRule type="expression" dxfId="12843" priority="13665">
      <formula>AND(CV8&lt;&gt;"",OR(CW8:DH8&lt;&gt;""))</formula>
    </cfRule>
    <cfRule type="expression" dxfId="12842" priority="13666">
      <formula>AND(CV8="",AND(CW8:DH8=""))</formula>
    </cfRule>
  </conditionalFormatting>
  <conditionalFormatting sqref="CW8">
    <cfRule type="expression" dxfId="12841" priority="13459">
      <formula>FL8&lt;&gt;""</formula>
    </cfRule>
    <cfRule type="expression" dxfId="12840" priority="13639">
      <formula>AND(CX8&lt;&gt;"",CW8="")</formula>
    </cfRule>
    <cfRule type="expression" dxfId="12839" priority="13663">
      <formula>AND(CV8&lt;&gt;"",OR(CW8:DH8&lt;&gt;""))</formula>
    </cfRule>
    <cfRule type="expression" dxfId="12838" priority="13664">
      <formula>AND(CV8="",AND(CW8:DH8=""))</formula>
    </cfRule>
  </conditionalFormatting>
  <conditionalFormatting sqref="CX8">
    <cfRule type="expression" dxfId="12837" priority="13458">
      <formula>FL8&lt;&gt;""</formula>
    </cfRule>
    <cfRule type="expression" dxfId="12836" priority="13640">
      <formula>AND(CW8&lt;&gt;"",CX8="")</formula>
    </cfRule>
    <cfRule type="expression" dxfId="12835" priority="13661">
      <formula>AND(CV8&lt;&gt;"",OR(CW8:DH8&lt;&gt;""))</formula>
    </cfRule>
    <cfRule type="expression" dxfId="12834" priority="13662">
      <formula>AND(CV8="",AND(CW8:DH8=""))</formula>
    </cfRule>
  </conditionalFormatting>
  <conditionalFormatting sqref="CY8">
    <cfRule type="expression" dxfId="12833" priority="13457">
      <formula>FL8&lt;&gt;""</formula>
    </cfRule>
    <cfRule type="expression" dxfId="12832" priority="13659">
      <formula>AND(CV8&lt;&gt;"",OR(CW8:DH8&lt;&gt;""))</formula>
    </cfRule>
    <cfRule type="expression" dxfId="12831" priority="13660">
      <formula>AND(CV8="",AND(CW8:DH8=""))</formula>
    </cfRule>
  </conditionalFormatting>
  <conditionalFormatting sqref="CZ8">
    <cfRule type="expression" dxfId="12830" priority="13456">
      <formula>FL8&lt;&gt;""</formula>
    </cfRule>
    <cfRule type="expression" dxfId="12829" priority="13637">
      <formula>AND(DA8&lt;&gt;"",CZ8="")</formula>
    </cfRule>
    <cfRule type="expression" dxfId="12828" priority="13657">
      <formula>AND(CV8&lt;&gt;"",OR(CW8:DH8&lt;&gt;""))</formula>
    </cfRule>
    <cfRule type="expression" dxfId="12827" priority="13658">
      <formula>AND(CV8="",AND(CW8:DH8=""))</formula>
    </cfRule>
  </conditionalFormatting>
  <conditionalFormatting sqref="DA8">
    <cfRule type="expression" dxfId="12826" priority="13455">
      <formula>FL8&lt;&gt;""</formula>
    </cfRule>
    <cfRule type="expression" dxfId="12825" priority="13638">
      <formula>AND(CZ8&lt;&gt;"",DA8="")</formula>
    </cfRule>
    <cfRule type="expression" dxfId="12824" priority="13655">
      <formula>AND(CV8&lt;&gt;"",OR(CW8:DH8&lt;&gt;""))</formula>
    </cfRule>
    <cfRule type="expression" dxfId="12823" priority="13656">
      <formula>AND(CV8="",AND(CW8:DH8=""))</formula>
    </cfRule>
  </conditionalFormatting>
  <conditionalFormatting sqref="DB8">
    <cfRule type="expression" dxfId="12822" priority="13454">
      <formula>FL8&lt;&gt;""</formula>
    </cfRule>
    <cfRule type="expression" dxfId="12821" priority="13653">
      <formula>AND(CV8&lt;&gt;"",OR(CW8:DH8&lt;&gt;""))</formula>
    </cfRule>
    <cfRule type="expression" dxfId="12820" priority="13654">
      <formula>AND(CV8="",AND(CW8:DH8=""))</formula>
    </cfRule>
  </conditionalFormatting>
  <conditionalFormatting sqref="DC8">
    <cfRule type="expression" dxfId="12819" priority="13453">
      <formula>FL8&lt;&gt;""</formula>
    </cfRule>
    <cfRule type="expression" dxfId="12818" priority="13651">
      <formula>AND(CV8&lt;&gt;"",OR(CW8:DH8&lt;&gt;""))</formula>
    </cfRule>
    <cfRule type="expression" dxfId="12817" priority="13652">
      <formula>AND(CV8="",AND(CW8:DH8=""))</formula>
    </cfRule>
  </conditionalFormatting>
  <conditionalFormatting sqref="DD8">
    <cfRule type="expression" dxfId="12816" priority="13452">
      <formula>FL8&lt;&gt;""</formula>
    </cfRule>
    <cfRule type="expression" dxfId="12815" priority="13649">
      <formula>AND(CV8&lt;&gt;"",OR(CW8:DH8&lt;&gt;""))</formula>
    </cfRule>
    <cfRule type="expression" dxfId="12814" priority="13650">
      <formula>AND(CV8="",AND(CW8:DH8=""))</formula>
    </cfRule>
  </conditionalFormatting>
  <conditionalFormatting sqref="DE8">
    <cfRule type="expression" dxfId="12813" priority="13451">
      <formula>FL8&lt;&gt;""</formula>
    </cfRule>
    <cfRule type="expression" dxfId="12812" priority="13633">
      <formula>AND(DF8&lt;&gt;"",DE8="")</formula>
    </cfRule>
    <cfRule type="expression" dxfId="12811" priority="13647">
      <formula>AND(CV8&lt;&gt;"",OR(CW8:DH8&lt;&gt;""))</formula>
    </cfRule>
    <cfRule type="expression" dxfId="12810" priority="13648">
      <formula>AND(CV8="",AND(CW8:DH8=""))</formula>
    </cfRule>
  </conditionalFormatting>
  <conditionalFormatting sqref="DF8">
    <cfRule type="expression" dxfId="12809" priority="13450">
      <formula>FL8&lt;&gt;""</formula>
    </cfRule>
    <cfRule type="expression" dxfId="12808" priority="13634">
      <formula>AND(DE8&lt;&gt;"",DF8="")</formula>
    </cfRule>
    <cfRule type="expression" dxfId="12807" priority="13645">
      <formula>AND(CV8&lt;&gt;"",OR(CW8:DH8&lt;&gt;""))</formula>
    </cfRule>
    <cfRule type="expression" dxfId="12806" priority="13646">
      <formula>AND(CV8="",AND(CW8:DH8=""))</formula>
    </cfRule>
  </conditionalFormatting>
  <conditionalFormatting sqref="DG8">
    <cfRule type="expression" dxfId="12805" priority="13449">
      <formula>FL8&lt;&gt;""</formula>
    </cfRule>
    <cfRule type="expression" dxfId="12804" priority="13643">
      <formula>AND(CV8&lt;&gt;"",OR(CW8:DH8&lt;&gt;""))</formula>
    </cfRule>
    <cfRule type="expression" dxfId="12803" priority="13644">
      <formula>AND(CV8="",AND(CW8:DH8=""))</formula>
    </cfRule>
  </conditionalFormatting>
  <conditionalFormatting sqref="DH8">
    <cfRule type="expression" dxfId="12802" priority="13448">
      <formula>FL8&lt;&gt;""</formula>
    </cfRule>
    <cfRule type="expression" dxfId="12801" priority="13641">
      <formula>AND(CV8&lt;&gt;"",OR(CW8:DH8&lt;&gt;""))</formula>
    </cfRule>
    <cfRule type="expression" dxfId="12800" priority="13642">
      <formula>AND(CV8="",AND(CW8:DH8=""))</formula>
    </cfRule>
  </conditionalFormatting>
  <conditionalFormatting sqref="DI8">
    <cfRule type="expression" dxfId="12799" priority="13447">
      <formula>FL8&lt;&gt;""</formula>
    </cfRule>
    <cfRule type="expression" dxfId="12798" priority="13636">
      <formula>DI8=""</formula>
    </cfRule>
  </conditionalFormatting>
  <conditionalFormatting sqref="DJ8">
    <cfRule type="expression" dxfId="12797" priority="13446">
      <formula>FL8&lt;&gt;""</formula>
    </cfRule>
    <cfRule type="expression" dxfId="12796" priority="13635">
      <formula>AND(DI8&lt;&gt;"自立",DJ8="")</formula>
    </cfRule>
  </conditionalFormatting>
  <conditionalFormatting sqref="DK8">
    <cfRule type="expression" dxfId="12795" priority="13445">
      <formula>FL8&lt;&gt;""</formula>
    </cfRule>
    <cfRule type="expression" dxfId="12794" priority="13632">
      <formula>DK8=""</formula>
    </cfRule>
  </conditionalFormatting>
  <conditionalFormatting sqref="DL8">
    <cfRule type="expression" dxfId="12793" priority="13630">
      <formula>AND(DK8&lt;&gt;"アレルギー食",DL8&lt;&gt;"")</formula>
    </cfRule>
    <cfRule type="expression" dxfId="12792" priority="13631">
      <formula>AND(DK8="アレルギー食",DL8="")</formula>
    </cfRule>
  </conditionalFormatting>
  <conditionalFormatting sqref="DM8">
    <cfRule type="expression" dxfId="12791" priority="13444">
      <formula>FL8&lt;&gt;""</formula>
    </cfRule>
    <cfRule type="expression" dxfId="12790" priority="13629">
      <formula>DM8=""</formula>
    </cfRule>
  </conditionalFormatting>
  <conditionalFormatting sqref="DN8">
    <cfRule type="expression" dxfId="12789" priority="13443">
      <formula>FL8&lt;&gt;""</formula>
    </cfRule>
    <cfRule type="expression" dxfId="12788" priority="13623">
      <formula>AND(DN8&lt;&gt;"",DM8="")</formula>
    </cfRule>
    <cfRule type="expression" dxfId="12787" priority="13627">
      <formula>AND(DM8&lt;&gt;"自立",DN8="")</formula>
    </cfRule>
    <cfRule type="expression" dxfId="12786" priority="13628">
      <formula>AND(DM8="自立",DN8&lt;&gt;"")</formula>
    </cfRule>
  </conditionalFormatting>
  <conditionalFormatting sqref="DO8">
    <cfRule type="expression" dxfId="12785" priority="13442">
      <formula>FL8&lt;&gt;""</formula>
    </cfRule>
    <cfRule type="expression" dxfId="12784" priority="13626">
      <formula>DO8=""</formula>
    </cfRule>
  </conditionalFormatting>
  <conditionalFormatting sqref="DP8">
    <cfRule type="expression" dxfId="12783" priority="13441">
      <formula>FL8&lt;&gt;""</formula>
    </cfRule>
    <cfRule type="expression" dxfId="12782" priority="13622">
      <formula>AND(DP8&lt;&gt;"",DO8="")</formula>
    </cfRule>
    <cfRule type="expression" dxfId="12781" priority="13624">
      <formula>AND(DO8&lt;&gt;"自立",DP8="")</formula>
    </cfRule>
    <cfRule type="expression" dxfId="12780" priority="13625">
      <formula>AND(DO8="自立",DP8&lt;&gt;"")</formula>
    </cfRule>
  </conditionalFormatting>
  <conditionalFormatting sqref="DQ8">
    <cfRule type="expression" dxfId="12779" priority="13440">
      <formula>FL8&lt;&gt;""</formula>
    </cfRule>
    <cfRule type="expression" dxfId="12778" priority="13621">
      <formula>DQ8=""</formula>
    </cfRule>
  </conditionalFormatting>
  <conditionalFormatting sqref="DR8">
    <cfRule type="expression" dxfId="12777" priority="13439">
      <formula>FL8&lt;&gt;""</formula>
    </cfRule>
    <cfRule type="expression" dxfId="12776" priority="13618">
      <formula>AND(DR8&lt;&gt;"",DQ8="")</formula>
    </cfRule>
    <cfRule type="expression" dxfId="12775" priority="13619">
      <formula>AND(DQ8&lt;&gt;"自立",DR8="")</formula>
    </cfRule>
    <cfRule type="expression" dxfId="12774" priority="13620">
      <formula>AND(DQ8="自立",DR8&lt;&gt;"")</formula>
    </cfRule>
  </conditionalFormatting>
  <conditionalFormatting sqref="DS8">
    <cfRule type="expression" dxfId="12773" priority="13438">
      <formula>FL8&lt;&gt;""</formula>
    </cfRule>
    <cfRule type="expression" dxfId="12772" priority="13617">
      <formula>DS8=""</formula>
    </cfRule>
  </conditionalFormatting>
  <conditionalFormatting sqref="DU8">
    <cfRule type="expression" dxfId="12771" priority="13436">
      <formula>FL8&lt;&gt;""</formula>
    </cfRule>
    <cfRule type="expression" dxfId="12770" priority="13616">
      <formula>DU8=""</formula>
    </cfRule>
  </conditionalFormatting>
  <conditionalFormatting sqref="DZ8">
    <cfRule type="expression" dxfId="12769" priority="13434">
      <formula>FL8&lt;&gt;""</formula>
    </cfRule>
    <cfRule type="expression" dxfId="12768" priority="13566">
      <formula>AND(EA8&lt;&gt;"",DZ8&lt;&gt;"その他")</formula>
    </cfRule>
    <cfRule type="expression" dxfId="12767" priority="13615">
      <formula>DZ8=""</formula>
    </cfRule>
  </conditionalFormatting>
  <conditionalFormatting sqref="EA8">
    <cfRule type="expression" dxfId="12766" priority="13613">
      <formula>AND(DZ8&lt;&gt;"その他",EA8&lt;&gt;"")</formula>
    </cfRule>
    <cfRule type="expression" dxfId="12765" priority="13614">
      <formula>AND(DZ8="その他",EA8="")</formula>
    </cfRule>
  </conditionalFormatting>
  <conditionalFormatting sqref="EB8">
    <cfRule type="expression" dxfId="12764" priority="13433">
      <formula>FL8&lt;&gt;""</formula>
    </cfRule>
    <cfRule type="expression" dxfId="12763" priority="13612">
      <formula>AND(EB8:EH8="")</formula>
    </cfRule>
  </conditionalFormatting>
  <conditionalFormatting sqref="EC8">
    <cfRule type="expression" dxfId="12762" priority="13432">
      <formula>FL8&lt;&gt;""</formula>
    </cfRule>
    <cfRule type="expression" dxfId="12761" priority="13611">
      <formula>AND(EB8:EH8="")</formula>
    </cfRule>
  </conditionalFormatting>
  <conditionalFormatting sqref="ED8">
    <cfRule type="expression" dxfId="12760" priority="13431">
      <formula>FL8&lt;&gt;""</formula>
    </cfRule>
    <cfRule type="expression" dxfId="12759" priority="13610">
      <formula>AND(EB8:EH8="")</formula>
    </cfRule>
  </conditionalFormatting>
  <conditionalFormatting sqref="EE8">
    <cfRule type="expression" dxfId="12758" priority="13430">
      <formula>FL8&lt;&gt;""</formula>
    </cfRule>
    <cfRule type="expression" dxfId="12757" priority="13609">
      <formula>AND(EB8:EH8="")</formula>
    </cfRule>
  </conditionalFormatting>
  <conditionalFormatting sqref="EF8">
    <cfRule type="expression" dxfId="12756" priority="13429">
      <formula>FL8&lt;&gt;""</formula>
    </cfRule>
    <cfRule type="expression" dxfId="12755" priority="13608">
      <formula>AND(EB8:EH8="")</formula>
    </cfRule>
  </conditionalFormatting>
  <conditionalFormatting sqref="EG8">
    <cfRule type="expression" dxfId="12754" priority="13428">
      <formula>FL8&lt;&gt;""</formula>
    </cfRule>
    <cfRule type="expression" dxfId="12753" priority="13607">
      <formula>AND(EB8:EH8="")</formula>
    </cfRule>
  </conditionalFormatting>
  <conditionalFormatting sqref="EH8">
    <cfRule type="expression" dxfId="12752" priority="13427">
      <formula>FL8&lt;&gt;""</formula>
    </cfRule>
    <cfRule type="expression" dxfId="12751" priority="13606">
      <formula>AND(EB8:EH8="")</formula>
    </cfRule>
  </conditionalFormatting>
  <conditionalFormatting sqref="EK8">
    <cfRule type="expression" dxfId="12750" priority="13426">
      <formula>FL8&lt;&gt;""</formula>
    </cfRule>
    <cfRule type="expression" dxfId="12749" priority="13604">
      <formula>AND(EJ8&lt;&gt;"",EK8&lt;&gt;"")</formula>
    </cfRule>
    <cfRule type="expression" dxfId="12748" priority="13605">
      <formula>AND(EJ8="",EK8="")</formula>
    </cfRule>
  </conditionalFormatting>
  <conditionalFormatting sqref="EL8">
    <cfRule type="expression" dxfId="12747" priority="13425">
      <formula>FL8&lt;&gt;""</formula>
    </cfRule>
    <cfRule type="expression" dxfId="12746" priority="13602">
      <formula>AND(EJ8&lt;&gt;"",EL8&lt;&gt;"")</formula>
    </cfRule>
    <cfRule type="expression" dxfId="12745" priority="13603">
      <formula>AND(EJ8="",EL8="")</formula>
    </cfRule>
  </conditionalFormatting>
  <conditionalFormatting sqref="EM8">
    <cfRule type="expression" dxfId="12744" priority="13424">
      <formula>FL8&lt;&gt;""</formula>
    </cfRule>
    <cfRule type="expression" dxfId="12743" priority="13600">
      <formula>AND(EJ8&lt;&gt;"",EM8&lt;&gt;"")</formula>
    </cfRule>
    <cfRule type="expression" dxfId="12742" priority="13601">
      <formula>AND(EJ8="",EM8="")</formula>
    </cfRule>
  </conditionalFormatting>
  <conditionalFormatting sqref="EO8">
    <cfRule type="expression" dxfId="12741" priority="13594">
      <formula>AND(EJ8&lt;&gt;"",EO8&lt;&gt;"")</formula>
    </cfRule>
    <cfRule type="expression" dxfId="12740" priority="13598">
      <formula>AND(EO8&lt;&gt;"",EN8="")</formula>
    </cfRule>
    <cfRule type="expression" dxfId="12739" priority="13599">
      <formula>AND(EN8&lt;&gt;"",EO8="")</formula>
    </cfRule>
  </conditionalFormatting>
  <conditionalFormatting sqref="EP8">
    <cfRule type="expression" dxfId="12738" priority="13593">
      <formula>AND(EJ8&lt;&gt;"",EP8&lt;&gt;"")</formula>
    </cfRule>
    <cfRule type="expression" dxfId="12737" priority="13596">
      <formula>AND(EP8&lt;&gt;"",EN8="")</formula>
    </cfRule>
    <cfRule type="expression" dxfId="12736" priority="13597">
      <formula>AND(EN8&lt;&gt;"",EP8="")</formula>
    </cfRule>
  </conditionalFormatting>
  <conditionalFormatting sqref="EN8">
    <cfRule type="expression" dxfId="12735" priority="13595">
      <formula>AND(EJ8&lt;&gt;"",EN8&lt;&gt;"")</formula>
    </cfRule>
  </conditionalFormatting>
  <conditionalFormatting sqref="ER8">
    <cfRule type="expression" dxfId="12734" priority="13423">
      <formula>FL8&lt;&gt;""</formula>
    </cfRule>
    <cfRule type="expression" dxfId="12733" priority="13591">
      <formula>AND(EQ8&lt;&gt;"",ER8&lt;&gt;"")</formula>
    </cfRule>
    <cfRule type="expression" dxfId="12732" priority="13592">
      <formula>AND(EQ8="",ER8="")</formula>
    </cfRule>
  </conditionalFormatting>
  <conditionalFormatting sqref="ES8">
    <cfRule type="expression" dxfId="12731" priority="13422">
      <formula>FL8&lt;&gt;""</formula>
    </cfRule>
    <cfRule type="expression" dxfId="12730" priority="13589">
      <formula>AND(EQ8&lt;&gt;"",ES8&lt;&gt;"")</formula>
    </cfRule>
    <cfRule type="expression" dxfId="12729" priority="13590">
      <formula>AND(EQ8="",ES8="")</formula>
    </cfRule>
  </conditionalFormatting>
  <conditionalFormatting sqref="ET8">
    <cfRule type="expression" dxfId="12728" priority="13421">
      <formula>FL8&lt;&gt;""</formula>
    </cfRule>
    <cfRule type="expression" dxfId="12727" priority="13587">
      <formula>AND(EQ8&lt;&gt;"",ET8&lt;&gt;"")</formula>
    </cfRule>
    <cfRule type="expression" dxfId="12726" priority="13588">
      <formula>AND(EQ8="",ET8="")</formula>
    </cfRule>
  </conditionalFormatting>
  <conditionalFormatting sqref="EV8">
    <cfRule type="expression" dxfId="12725" priority="13581">
      <formula>AND(EQ8&lt;&gt;"",EV8&lt;&gt;"")</formula>
    </cfRule>
    <cfRule type="expression" dxfId="12724" priority="13585">
      <formula>AND(EV8&lt;&gt;"",EU8="")</formula>
    </cfRule>
    <cfRule type="expression" dxfId="12723" priority="13586">
      <formula>AND(EU8&lt;&gt;"",EV8="")</formula>
    </cfRule>
  </conditionalFormatting>
  <conditionalFormatting sqref="EW8">
    <cfRule type="expression" dxfId="12722" priority="13580">
      <formula>AND(EQ8&lt;&gt;"",EW8&lt;&gt;"")</formula>
    </cfRule>
    <cfRule type="expression" dxfId="12721" priority="13583">
      <formula>AND(EW8&lt;&gt;"",EU8="")</formula>
    </cfRule>
    <cfRule type="expression" dxfId="12720" priority="13584">
      <formula>AND(EU8&lt;&gt;"",EW8="")</formula>
    </cfRule>
  </conditionalFormatting>
  <conditionalFormatting sqref="EU8">
    <cfRule type="expression" dxfId="12719" priority="13582">
      <formula>AND(EQ8&lt;&gt;"",EU8&lt;&gt;"")</formula>
    </cfRule>
  </conditionalFormatting>
  <conditionalFormatting sqref="EQ8">
    <cfRule type="expression" dxfId="12718" priority="13579">
      <formula>AND(EQ8&lt;&gt;"",OR(ER8:EW8&lt;&gt;""))</formula>
    </cfRule>
  </conditionalFormatting>
  <conditionalFormatting sqref="EJ8">
    <cfRule type="expression" dxfId="12717" priority="13578">
      <formula>AND(EJ8&lt;&gt;"",OR(EK8:EP8&lt;&gt;""))</formula>
    </cfRule>
  </conditionalFormatting>
  <conditionalFormatting sqref="EX8">
    <cfRule type="expression" dxfId="12716" priority="13420">
      <formula>FL8&lt;&gt;""</formula>
    </cfRule>
    <cfRule type="expression" dxfId="12715" priority="13577">
      <formula>AND(EX8:FC8="")</formula>
    </cfRule>
  </conditionalFormatting>
  <conditionalFormatting sqref="EY8">
    <cfRule type="expression" dxfId="12714" priority="13419">
      <formula>FL8&lt;&gt;""</formula>
    </cfRule>
    <cfRule type="expression" dxfId="12713" priority="13576">
      <formula>AND(EX8:FC8="")</formula>
    </cfRule>
  </conditionalFormatting>
  <conditionalFormatting sqref="EZ8">
    <cfRule type="expression" dxfId="12712" priority="13418">
      <formula>FL8&lt;&gt;""</formula>
    </cfRule>
    <cfRule type="expression" dxfId="12711" priority="13575">
      <formula>AND(EX8:FC8="")</formula>
    </cfRule>
  </conditionalFormatting>
  <conditionalFormatting sqref="FA8">
    <cfRule type="expression" dxfId="12710" priority="13417">
      <formula>FL8&lt;&gt;""</formula>
    </cfRule>
    <cfRule type="expression" dxfId="12709" priority="13574">
      <formula>AND(EX8:FC8="")</formula>
    </cfRule>
  </conditionalFormatting>
  <conditionalFormatting sqref="FC8">
    <cfRule type="expression" dxfId="12708" priority="13415">
      <formula>FL8&lt;&gt;""</formula>
    </cfRule>
    <cfRule type="expression" dxfId="12707" priority="13573">
      <formula>AND(EX8:FC8="")</formula>
    </cfRule>
  </conditionalFormatting>
  <conditionalFormatting sqref="FB8">
    <cfRule type="expression" dxfId="12706" priority="13416">
      <formula>FL8&lt;&gt;""</formula>
    </cfRule>
    <cfRule type="expression" dxfId="12705" priority="13572">
      <formula>AND(EX8:FC8="")</formula>
    </cfRule>
  </conditionalFormatting>
  <conditionalFormatting sqref="FD8">
    <cfRule type="expression" dxfId="12704" priority="13414">
      <formula>FL8&lt;&gt;""</formula>
    </cfRule>
    <cfRule type="expression" dxfId="12703" priority="13571">
      <formula>FD8=""</formula>
    </cfRule>
  </conditionalFormatting>
  <conditionalFormatting sqref="FE8">
    <cfRule type="expression" dxfId="12702" priority="13569">
      <formula>AND(FD8&lt;&gt;"2人以上の体制",FE8&lt;&gt;"")</formula>
    </cfRule>
    <cfRule type="expression" dxfId="12701" priority="13570">
      <formula>AND(FD8="2人以上の体制",FE8="")</formula>
    </cfRule>
  </conditionalFormatting>
  <conditionalFormatting sqref="FF8">
    <cfRule type="expression" dxfId="12700" priority="13413">
      <formula>FL8&lt;&gt;""</formula>
    </cfRule>
    <cfRule type="expression" dxfId="12699" priority="13568">
      <formula>FF8=""</formula>
    </cfRule>
  </conditionalFormatting>
  <conditionalFormatting sqref="FG8">
    <cfRule type="expression" dxfId="12698" priority="13412">
      <formula>FL8&lt;&gt;""</formula>
    </cfRule>
    <cfRule type="expression" dxfId="12697" priority="13567">
      <formula>FG8=""</formula>
    </cfRule>
  </conditionalFormatting>
  <conditionalFormatting sqref="BN8">
    <cfRule type="expression" dxfId="12696" priority="13486">
      <formula>FL8&lt;&gt;""</formula>
    </cfRule>
    <cfRule type="expression" dxfId="12695" priority="13565">
      <formula>BN8=""</formula>
    </cfRule>
  </conditionalFormatting>
  <conditionalFormatting sqref="BO8">
    <cfRule type="expression" dxfId="12694" priority="13485">
      <formula>FL8&lt;&gt;""</formula>
    </cfRule>
    <cfRule type="expression" dxfId="12693" priority="13564">
      <formula>BO8=""</formula>
    </cfRule>
  </conditionalFormatting>
  <conditionalFormatting sqref="BP8">
    <cfRule type="expression" dxfId="12692" priority="13484">
      <formula>FL8&lt;&gt;""</formula>
    </cfRule>
    <cfRule type="expression" dxfId="12691" priority="13563">
      <formula>BP8=""</formula>
    </cfRule>
  </conditionalFormatting>
  <conditionalFormatting sqref="BQ8">
    <cfRule type="expression" dxfId="12690" priority="13483">
      <formula>FL8&lt;&gt;""</formula>
    </cfRule>
    <cfRule type="expression" dxfId="12689" priority="13552">
      <formula>AND(BQ8:BR8="")</formula>
    </cfRule>
  </conditionalFormatting>
  <conditionalFormatting sqref="BR8">
    <cfRule type="expression" dxfId="12688" priority="13482">
      <formula>FL8&lt;&gt;""</formula>
    </cfRule>
    <cfRule type="expression" dxfId="12687" priority="13562">
      <formula>AND(BQ8:BR8="")</formula>
    </cfRule>
  </conditionalFormatting>
  <conditionalFormatting sqref="BT8">
    <cfRule type="expression" dxfId="12686" priority="13557">
      <formula>AND(BS8="",BT8&lt;&gt;"")</formula>
    </cfRule>
    <cfRule type="expression" dxfId="12685" priority="13561">
      <formula>AND(BS8&lt;&gt;"",BT8="")</formula>
    </cfRule>
  </conditionalFormatting>
  <conditionalFormatting sqref="BU8">
    <cfRule type="expression" dxfId="12684" priority="13556">
      <formula>AND(BS8="",BU8&lt;&gt;"")</formula>
    </cfRule>
    <cfRule type="expression" dxfId="12683" priority="13560">
      <formula>AND(BS8&lt;&gt;"",BU8="")</formula>
    </cfRule>
  </conditionalFormatting>
  <conditionalFormatting sqref="BV8">
    <cfRule type="expression" dxfId="12682" priority="13555">
      <formula>AND(BS8="",BV8&lt;&gt;"")</formula>
    </cfRule>
    <cfRule type="expression" dxfId="12681" priority="13559">
      <formula>AND(BS8&lt;&gt;"",AND(BV8:BW8=""))</formula>
    </cfRule>
  </conditionalFormatting>
  <conditionalFormatting sqref="BW8">
    <cfRule type="expression" dxfId="12680" priority="13554">
      <formula>AND(BS8="",BW8&lt;&gt;"")</formula>
    </cfRule>
    <cfRule type="expression" dxfId="12679" priority="13558">
      <formula>AND(BS8&lt;&gt;"",AND(BV8:BW8=""))</formula>
    </cfRule>
  </conditionalFormatting>
  <conditionalFormatting sqref="BS8">
    <cfRule type="expression" dxfId="12678" priority="13553">
      <formula>AND(BS8="",OR(BT8:BW8&lt;&gt;""))</formula>
    </cfRule>
  </conditionalFormatting>
  <conditionalFormatting sqref="BX8">
    <cfRule type="expression" dxfId="12677" priority="13481">
      <formula>FL8&lt;&gt;""</formula>
    </cfRule>
    <cfRule type="expression" dxfId="12676" priority="13551">
      <formula>BX8=""</formula>
    </cfRule>
  </conditionalFormatting>
  <conditionalFormatting sqref="BY8">
    <cfRule type="expression" dxfId="12675" priority="13480">
      <formula>FL8&lt;&gt;""</formula>
    </cfRule>
    <cfRule type="expression" dxfId="12674" priority="13550">
      <formula>BY8=""</formula>
    </cfRule>
  </conditionalFormatting>
  <conditionalFormatting sqref="CB8">
    <cfRule type="expression" dxfId="12673" priority="13479">
      <formula>FL8&lt;&gt;""</formula>
    </cfRule>
    <cfRule type="expression" dxfId="12672" priority="13549">
      <formula>CB8=""</formula>
    </cfRule>
  </conditionalFormatting>
  <conditionalFormatting sqref="CC8">
    <cfRule type="expression" dxfId="12671" priority="13478">
      <formula>FL8&lt;&gt;""</formula>
    </cfRule>
    <cfRule type="expression" dxfId="12670" priority="13548">
      <formula>CC8=""</formula>
    </cfRule>
  </conditionalFormatting>
  <conditionalFormatting sqref="CD8">
    <cfRule type="expression" dxfId="12669" priority="13477">
      <formula>FL8&lt;&gt;""</formula>
    </cfRule>
    <cfRule type="expression" dxfId="12668" priority="13547">
      <formula>CD8=""</formula>
    </cfRule>
  </conditionalFormatting>
  <conditionalFormatting sqref="FJ8">
    <cfRule type="expression" dxfId="12667" priority="13546">
      <formula>FJ8=""</formula>
    </cfRule>
  </conditionalFormatting>
  <conditionalFormatting sqref="H8">
    <cfRule type="expression" dxfId="12666" priority="13527">
      <formula>FL8&lt;&gt;""</formula>
    </cfRule>
    <cfRule type="expression" dxfId="12665" priority="13543">
      <formula>H8=""</formula>
    </cfRule>
  </conditionalFormatting>
  <conditionalFormatting sqref="B8">
    <cfRule type="expression" dxfId="12664" priority="13411">
      <formula>FL8&lt;&gt;""</formula>
    </cfRule>
    <cfRule type="expression" dxfId="12663" priority="13542">
      <formula>B8=""</formula>
    </cfRule>
  </conditionalFormatting>
  <conditionalFormatting sqref="CE8">
    <cfRule type="expression" dxfId="12662" priority="13476">
      <formula>FL8&lt;&gt;""</formula>
    </cfRule>
    <cfRule type="expression" dxfId="12661" priority="13541">
      <formula>CE8=""</formula>
    </cfRule>
  </conditionalFormatting>
  <conditionalFormatting sqref="EI8">
    <cfRule type="expression" dxfId="12660" priority="13540">
      <formula>AND(OR(EB8:EG8&lt;&gt;""),EI8="")</formula>
    </cfRule>
  </conditionalFormatting>
  <conditionalFormatting sqref="BD8">
    <cfRule type="expression" dxfId="12659" priority="13487">
      <formula>FL8&lt;&gt;""</formula>
    </cfRule>
    <cfRule type="expression" dxfId="12658" priority="13539">
      <formula>BD8=""</formula>
    </cfRule>
  </conditionalFormatting>
  <conditionalFormatting sqref="BE8">
    <cfRule type="expression" dxfId="12657" priority="13538">
      <formula>AND(BD8="同居",AND(BE8="",BF8=""))</formula>
    </cfRule>
  </conditionalFormatting>
  <conditionalFormatting sqref="CA8">
    <cfRule type="expression" dxfId="12656" priority="13537">
      <formula>AND(BZ8&lt;&gt;"",CA8="")</formula>
    </cfRule>
  </conditionalFormatting>
  <conditionalFormatting sqref="BZ8">
    <cfRule type="expression" dxfId="12655" priority="13536">
      <formula>AND(BZ8="",CA8&lt;&gt;"")</formula>
    </cfRule>
  </conditionalFormatting>
  <conditionalFormatting sqref="DT8">
    <cfRule type="expression" dxfId="12654" priority="13437">
      <formula>FL8&lt;&gt;""</formula>
    </cfRule>
    <cfRule type="expression" dxfId="12653" priority="13533">
      <formula>AND(DT8&lt;&gt;"",DS8="")</formula>
    </cfRule>
    <cfRule type="expression" dxfId="12652" priority="13534">
      <formula>AND(DS8&lt;&gt;"自立",DT8="")</formula>
    </cfRule>
    <cfRule type="expression" dxfId="12651" priority="13535">
      <formula>AND(DS8="自立",DT8&lt;&gt;"")</formula>
    </cfRule>
  </conditionalFormatting>
  <conditionalFormatting sqref="DV8">
    <cfRule type="expression" dxfId="12650" priority="13435">
      <formula>FL8&lt;&gt;""</formula>
    </cfRule>
    <cfRule type="expression" dxfId="12649" priority="13530">
      <formula>AND(DV8&lt;&gt;"",DU8="")</formula>
    </cfRule>
    <cfRule type="expression" dxfId="12648" priority="13531">
      <formula>AND(DU8="自立",DV8&lt;&gt;"")</formula>
    </cfRule>
    <cfRule type="expression" dxfId="12647" priority="13532">
      <formula>AND(DU8&lt;&gt;"自立",DV8="")</formula>
    </cfRule>
  </conditionalFormatting>
  <conditionalFormatting sqref="I8">
    <cfRule type="expression" dxfId="12646" priority="13529">
      <formula>I8=""</formula>
    </cfRule>
  </conditionalFormatting>
  <conditionalFormatting sqref="O8">
    <cfRule type="expression" dxfId="12645" priority="13523">
      <formula>FL8&lt;&gt;""</formula>
    </cfRule>
    <cfRule type="expression" dxfId="12644" priority="13528">
      <formula>O8=""</formula>
    </cfRule>
  </conditionalFormatting>
  <conditionalFormatting sqref="FM8">
    <cfRule type="expression" dxfId="12643" priority="13406">
      <formula>AND(FM8="",AND(P8:FI8=""))</formula>
    </cfRule>
    <cfRule type="expression" dxfId="12642" priority="13407">
      <formula>AND(FM8&lt;&gt;"",OR(P8:FI8&lt;&gt;""))</formula>
    </cfRule>
  </conditionalFormatting>
  <conditionalFormatting sqref="FL8">
    <cfRule type="expression" dxfId="12641" priority="13408">
      <formula>AND(FL8="",AND(P8:FI8=""))</formula>
    </cfRule>
    <cfRule type="expression" dxfId="12640" priority="13410">
      <formula>AND(FL8&lt;&gt;"",OR(P8:FI8&lt;&gt;""))</formula>
    </cfRule>
  </conditionalFormatting>
  <conditionalFormatting sqref="FK8">
    <cfRule type="expression" dxfId="12639" priority="13409">
      <formula>FK8=""</formula>
    </cfRule>
  </conditionalFormatting>
  <conditionalFormatting sqref="C9">
    <cfRule type="expression" dxfId="12638" priority="13405">
      <formula>C9=""</formula>
    </cfRule>
  </conditionalFormatting>
  <conditionalFormatting sqref="D9">
    <cfRule type="expression" dxfId="12637" priority="13404">
      <formula>D9=""</formula>
    </cfRule>
  </conditionalFormatting>
  <conditionalFormatting sqref="E9">
    <cfRule type="expression" dxfId="12636" priority="13403">
      <formula>E9=""</formula>
    </cfRule>
  </conditionalFormatting>
  <conditionalFormatting sqref="G9">
    <cfRule type="expression" dxfId="12635" priority="13402">
      <formula>G9=""</formula>
    </cfRule>
  </conditionalFormatting>
  <conditionalFormatting sqref="J9">
    <cfRule type="expression" dxfId="12634" priority="13143">
      <formula>FL9&lt;&gt;""</formula>
    </cfRule>
    <cfRule type="expression" dxfId="12633" priority="13401">
      <formula>AND(J9="",K9="")</formula>
    </cfRule>
  </conditionalFormatting>
  <conditionalFormatting sqref="K9">
    <cfRule type="expression" dxfId="12632" priority="13142">
      <formula>FL9&lt;&gt;""</formula>
    </cfRule>
    <cfRule type="expression" dxfId="12631" priority="13400">
      <formula>AND(J9="",K9="")</formula>
    </cfRule>
  </conditionalFormatting>
  <conditionalFormatting sqref="N9">
    <cfRule type="expression" dxfId="12630" priority="13141">
      <formula>FL9&lt;&gt;""</formula>
    </cfRule>
    <cfRule type="expression" dxfId="12629" priority="13399">
      <formula>N9=""</formula>
    </cfRule>
  </conditionalFormatting>
  <conditionalFormatting sqref="P9">
    <cfRule type="expression" dxfId="12628" priority="13139">
      <formula>FL9&lt;&gt;""</formula>
    </cfRule>
    <cfRule type="expression" dxfId="12627" priority="13397">
      <formula>AND(P9&lt;&gt;"",OR(Q9:AC9&lt;&gt;""))</formula>
    </cfRule>
    <cfRule type="expression" dxfId="12626" priority="13398">
      <formula>AND(P9="",AND(Q9:AC9=""))</formula>
    </cfRule>
  </conditionalFormatting>
  <conditionalFormatting sqref="Q9">
    <cfRule type="expression" dxfId="12625" priority="13138">
      <formula>FL9&lt;&gt;""</formula>
    </cfRule>
    <cfRule type="expression" dxfId="12624" priority="13395">
      <formula>AND(P9&lt;&gt;"",OR(Q9:AC9&lt;&gt;""))</formula>
    </cfRule>
    <cfRule type="expression" dxfId="12623" priority="13396">
      <formula>AND(P9="",AND(Q9:AC9=""))</formula>
    </cfRule>
  </conditionalFormatting>
  <conditionalFormatting sqref="R9">
    <cfRule type="expression" dxfId="12622" priority="13137">
      <formula>FL9&lt;&gt;""</formula>
    </cfRule>
    <cfRule type="expression" dxfId="12621" priority="13393">
      <formula>AND(P9&lt;&gt;"",OR(Q9:AC9&lt;&gt;""))</formula>
    </cfRule>
    <cfRule type="expression" dxfId="12620" priority="13394">
      <formula>AND(P9="",AND(Q9:AC9=""))</formula>
    </cfRule>
  </conditionalFormatting>
  <conditionalFormatting sqref="S9">
    <cfRule type="expression" dxfId="12619" priority="13136">
      <formula>FL9&lt;&gt;""</formula>
    </cfRule>
    <cfRule type="expression" dxfId="12618" priority="13381">
      <formula>AND(P9&lt;&gt;"",OR(Q9:AC9&lt;&gt;""))</formula>
    </cfRule>
    <cfRule type="expression" dxfId="12617" priority="13392">
      <formula>AND(P9="",AND(Q9:AC9=""))</formula>
    </cfRule>
  </conditionalFormatting>
  <conditionalFormatting sqref="T9">
    <cfRule type="expression" dxfId="12616" priority="13135">
      <formula>FL9&lt;&gt;""</formula>
    </cfRule>
    <cfRule type="expression" dxfId="12615" priority="13380">
      <formula>AND(P9&lt;&gt;"",OR(Q9:AC9&lt;&gt;""))</formula>
    </cfRule>
    <cfRule type="expression" dxfId="12614" priority="13391">
      <formula>AND(P9="",AND(Q9:AC9=""))</formula>
    </cfRule>
  </conditionalFormatting>
  <conditionalFormatting sqref="U9">
    <cfRule type="expression" dxfId="12613" priority="13134">
      <formula>FL9&lt;&gt;""</formula>
    </cfRule>
    <cfRule type="expression" dxfId="12612" priority="13379">
      <formula>AND(P9&lt;&gt;"",OR(Q9:AC9&lt;&gt;""))</formula>
    </cfRule>
    <cfRule type="expression" dxfId="12611" priority="13390">
      <formula>AND(P9="",AND(Q9:AC9=""))</formula>
    </cfRule>
  </conditionalFormatting>
  <conditionalFormatting sqref="V9">
    <cfRule type="expression" dxfId="12610" priority="13133">
      <formula>FL9&lt;&gt;""</formula>
    </cfRule>
    <cfRule type="expression" dxfId="12609" priority="13378">
      <formula>AND(P9&lt;&gt;"",OR(Q9:AC9&lt;&gt;""))</formula>
    </cfRule>
    <cfRule type="expression" dxfId="12608" priority="13389">
      <formula>AND(P9="",AND(Q9:AC9=""))</formula>
    </cfRule>
  </conditionalFormatting>
  <conditionalFormatting sqref="W9">
    <cfRule type="expression" dxfId="12607" priority="13132">
      <formula>FL9&lt;&gt;""</formula>
    </cfRule>
    <cfRule type="expression" dxfId="12606" priority="13377">
      <formula>AND(P9&lt;&gt;"",OR(Q9:AC9&lt;&gt;""))</formula>
    </cfRule>
    <cfRule type="expression" dxfId="12605" priority="13388">
      <formula>AND(P9="",AND(Q9:AC9=""))</formula>
    </cfRule>
  </conditionalFormatting>
  <conditionalFormatting sqref="X9">
    <cfRule type="expression" dxfId="12604" priority="13131">
      <formula>FL9&lt;&gt;""</formula>
    </cfRule>
    <cfRule type="expression" dxfId="12603" priority="13376">
      <formula>AND(P9&lt;&gt;"",OR(Q9:AC9&lt;&gt;""))</formula>
    </cfRule>
    <cfRule type="expression" dxfId="12602" priority="13387">
      <formula>AND(P9="",AND(Q9:AC9=""))</formula>
    </cfRule>
  </conditionalFormatting>
  <conditionalFormatting sqref="Y9">
    <cfRule type="expression" dxfId="12601" priority="13130">
      <formula>FL9&lt;&gt;""</formula>
    </cfRule>
    <cfRule type="expression" dxfId="12600" priority="13375">
      <formula>AND(P9&lt;&gt;"",OR(Q9:AC9&lt;&gt;""))</formula>
    </cfRule>
    <cfRule type="expression" dxfId="12599" priority="13386">
      <formula>AND(P9="",AND(Q9:AC9=""))</formula>
    </cfRule>
  </conditionalFormatting>
  <conditionalFormatting sqref="Z9">
    <cfRule type="expression" dxfId="12598" priority="13129">
      <formula>FL9&lt;&gt;""</formula>
    </cfRule>
    <cfRule type="expression" dxfId="12597" priority="13374">
      <formula>AND(P9&lt;&gt;"",OR(Q9:AC9&lt;&gt;""))</formula>
    </cfRule>
    <cfRule type="expression" dxfId="12596" priority="13385">
      <formula>AND(P9="",AND(Q9:AC9=""))</formula>
    </cfRule>
  </conditionalFormatting>
  <conditionalFormatting sqref="AA9">
    <cfRule type="expression" dxfId="12595" priority="13128">
      <formula>FL9&lt;&gt;""</formula>
    </cfRule>
    <cfRule type="expression" dxfId="12594" priority="13373">
      <formula>AND(P9&lt;&gt;"",OR(Q9:AC9&lt;&gt;""))</formula>
    </cfRule>
    <cfRule type="expression" dxfId="12593" priority="13384">
      <formula>AND(P9="",AND(Q9:AC9=""))</formula>
    </cfRule>
  </conditionalFormatting>
  <conditionalFormatting sqref="AB9">
    <cfRule type="expression" dxfId="12592" priority="13127">
      <formula>FL9&lt;&gt;""</formula>
    </cfRule>
    <cfRule type="expression" dxfId="12591" priority="13372">
      <formula>AND(P9&lt;&gt;"",OR(Q9:AC9&lt;&gt;""))</formula>
    </cfRule>
    <cfRule type="expression" dxfId="12590" priority="13383">
      <formula>AND(P9="",AND(Q9:AC9=""))</formula>
    </cfRule>
  </conditionalFormatting>
  <conditionalFormatting sqref="AC9">
    <cfRule type="expression" dxfId="12589" priority="13126">
      <formula>FL9&lt;&gt;""</formula>
    </cfRule>
    <cfRule type="expression" dxfId="12588" priority="13371">
      <formula>AND(P9&lt;&gt;"",OR(Q9:AC9&lt;&gt;""))</formula>
    </cfRule>
    <cfRule type="expression" dxfId="12587" priority="13382">
      <formula>AND(P9="",AND(Q9:AC9=""))</formula>
    </cfRule>
  </conditionalFormatting>
  <conditionalFormatting sqref="AD9">
    <cfRule type="expression" dxfId="12586" priority="13125">
      <formula>FL9&lt;&gt;""</formula>
    </cfRule>
    <cfRule type="expression" dxfId="12585" priority="13368">
      <formula>AND(AD9="無",OR(AE9:AH9&lt;&gt;""))</formula>
    </cfRule>
    <cfRule type="expression" dxfId="12584" priority="13369">
      <formula>AND(AD9="有",AND(AE9:AH9=""))</formula>
    </cfRule>
    <cfRule type="expression" dxfId="12583" priority="13370">
      <formula>AD9=""</formula>
    </cfRule>
  </conditionalFormatting>
  <conditionalFormatting sqref="AE9">
    <cfRule type="expression" dxfId="12582" priority="13363">
      <formula>AND(AD9="無",OR(AE9:AH9&lt;&gt;""))</formula>
    </cfRule>
    <cfRule type="expression" dxfId="12581" priority="13367">
      <formula>AND(AD9="有",AND(AE9:AH9=""))</formula>
    </cfRule>
  </conditionalFormatting>
  <conditionalFormatting sqref="AF9">
    <cfRule type="expression" dxfId="12580" priority="13362">
      <formula>AND(AD9="無",OR(AE9:AH9&lt;&gt;""))</formula>
    </cfRule>
    <cfRule type="expression" dxfId="12579" priority="13366">
      <formula>AND(AD9="有",AND(AE9:AH9=""))</formula>
    </cfRule>
  </conditionalFormatting>
  <conditionalFormatting sqref="AG9">
    <cfRule type="expression" dxfId="12578" priority="13361">
      <formula>AND(AD9="無",OR(AE9:AH9&lt;&gt;""))</formula>
    </cfRule>
    <cfRule type="expression" dxfId="12577" priority="13365">
      <formula>AND(AD9="有",AND(AE9:AH9=""))</formula>
    </cfRule>
  </conditionalFormatting>
  <conditionalFormatting sqref="AH9">
    <cfRule type="expression" dxfId="12576" priority="13360">
      <formula>AND(AD9="無",OR(AE9:AH9&lt;&gt;""))</formula>
    </cfRule>
    <cfRule type="expression" dxfId="12575" priority="13364">
      <formula>AND(AD9="有",AND(AE9:AH9=""))</formula>
    </cfRule>
  </conditionalFormatting>
  <conditionalFormatting sqref="AI9">
    <cfRule type="expression" dxfId="12574" priority="13124">
      <formula>FL9&lt;&gt;""</formula>
    </cfRule>
    <cfRule type="expression" dxfId="12573" priority="13359">
      <formula>AI9=""</formula>
    </cfRule>
  </conditionalFormatting>
  <conditionalFormatting sqref="AJ9">
    <cfRule type="expression" dxfId="12572" priority="13123">
      <formula>FL9&lt;&gt;""</formula>
    </cfRule>
    <cfRule type="expression" dxfId="12571" priority="13358">
      <formula>AJ9=""</formula>
    </cfRule>
  </conditionalFormatting>
  <conditionalFormatting sqref="AK9">
    <cfRule type="expression" dxfId="12570" priority="13122">
      <formula>FL9&lt;&gt;""</formula>
    </cfRule>
    <cfRule type="expression" dxfId="12569" priority="13357">
      <formula>AK9=""</formula>
    </cfRule>
  </conditionalFormatting>
  <conditionalFormatting sqref="AL9">
    <cfRule type="expression" dxfId="12568" priority="13121">
      <formula>FL9&lt;&gt;""</formula>
    </cfRule>
    <cfRule type="expression" dxfId="12567" priority="13356">
      <formula>AL9=""</formula>
    </cfRule>
  </conditionalFormatting>
  <conditionalFormatting sqref="AM9">
    <cfRule type="expression" dxfId="12566" priority="13120">
      <formula>FL9&lt;&gt;""</formula>
    </cfRule>
    <cfRule type="expression" dxfId="12565" priority="13351">
      <formula>AND(AM9="なし",AN9&lt;&gt;"")</formula>
    </cfRule>
    <cfRule type="expression" dxfId="12564" priority="13352">
      <formula>AND(AM9="あり",AN9="")</formula>
    </cfRule>
    <cfRule type="expression" dxfId="12563" priority="13355">
      <formula>AM9=""</formula>
    </cfRule>
  </conditionalFormatting>
  <conditionalFormatting sqref="AN9">
    <cfRule type="expression" dxfId="12562" priority="13353">
      <formula>AND(AM9="なし",AN9&lt;&gt;"")</formula>
    </cfRule>
    <cfRule type="expression" dxfId="12561" priority="13354">
      <formula>AND(AM9="あり",AN9="")</formula>
    </cfRule>
  </conditionalFormatting>
  <conditionalFormatting sqref="AO9">
    <cfRule type="expression" dxfId="12560" priority="13119">
      <formula>FL9&lt;&gt;""</formula>
    </cfRule>
    <cfRule type="expression" dxfId="12559" priority="13349">
      <formula>AND(AO9&lt;&gt;"",OR(AP9:BC9&lt;&gt;""))</formula>
    </cfRule>
    <cfRule type="expression" dxfId="12558" priority="13350">
      <formula>AND(AO9="",AND(AP9:BC9=""))</formula>
    </cfRule>
  </conditionalFormatting>
  <conditionalFormatting sqref="AP9">
    <cfRule type="expression" dxfId="12557" priority="13118">
      <formula>FL9&lt;&gt;""</formula>
    </cfRule>
    <cfRule type="expression" dxfId="12556" priority="13347">
      <formula>AND(AO9&lt;&gt;"",OR(AP9:BC9&lt;&gt;""))</formula>
    </cfRule>
    <cfRule type="expression" dxfId="12555" priority="13348">
      <formula>AND(AO9="",AND(AP9:BC9=""))</formula>
    </cfRule>
  </conditionalFormatting>
  <conditionalFormatting sqref="AQ9">
    <cfRule type="expression" dxfId="12554" priority="13117">
      <formula>FL9&lt;&gt;""</formula>
    </cfRule>
    <cfRule type="expression" dxfId="12553" priority="13345">
      <formula>AND(AO9&lt;&gt;"",OR(AP9:BC9&lt;&gt;""))</formula>
    </cfRule>
    <cfRule type="expression" dxfId="12552" priority="13346">
      <formula>AND(AO9="",AND(AP9:BC9=""))</formula>
    </cfRule>
  </conditionalFormatting>
  <conditionalFormatting sqref="AR9">
    <cfRule type="expression" dxfId="12551" priority="13116">
      <formula>FL9&lt;&gt;""</formula>
    </cfRule>
    <cfRule type="expression" dxfId="12550" priority="13343">
      <formula>AND(AO9&lt;&gt;"",OR(AP9:BC9&lt;&gt;""))</formula>
    </cfRule>
    <cfRule type="expression" dxfId="12549" priority="13344">
      <formula>AND(AO9="",AND(AP9:BC9=""))</formula>
    </cfRule>
  </conditionalFormatting>
  <conditionalFormatting sqref="AS9">
    <cfRule type="expression" dxfId="12548" priority="13115">
      <formula>FL9&lt;&gt;""</formula>
    </cfRule>
    <cfRule type="expression" dxfId="12547" priority="13341">
      <formula>AND(AO9&lt;&gt;"",OR(AP9:BC9&lt;&gt;""))</formula>
    </cfRule>
    <cfRule type="expression" dxfId="12546" priority="13342">
      <formula>AND(AO9="",AND(AP9:BC9=""))</formula>
    </cfRule>
  </conditionalFormatting>
  <conditionalFormatting sqref="AT9">
    <cfRule type="expression" dxfId="12545" priority="13114">
      <formula>FL9&lt;&gt;""</formula>
    </cfRule>
    <cfRule type="expression" dxfId="12544" priority="13339">
      <formula>AND(AO9&lt;&gt;"",OR(AP9:BC9&lt;&gt;""))</formula>
    </cfRule>
    <cfRule type="expression" dxfId="12543" priority="13340">
      <formula>AND(AO9="",AND(AP9:BC9=""))</formula>
    </cfRule>
  </conditionalFormatting>
  <conditionalFormatting sqref="AU9">
    <cfRule type="expression" dxfId="12542" priority="13113">
      <formula>FL9&lt;&gt;""</formula>
    </cfRule>
    <cfRule type="expression" dxfId="12541" priority="13337">
      <formula>AND(AO9&lt;&gt;"",OR(AP9:BC9&lt;&gt;""))</formula>
    </cfRule>
    <cfRule type="expression" dxfId="12540" priority="13338">
      <formula>AND(AO9="",AND(AP9:BC9=""))</formula>
    </cfRule>
  </conditionalFormatting>
  <conditionalFormatting sqref="AV9">
    <cfRule type="expression" dxfId="12539" priority="13112">
      <formula>FL9&lt;&gt;""</formula>
    </cfRule>
    <cfRule type="expression" dxfId="12538" priority="13335">
      <formula>AND(AO9&lt;&gt;"",OR(AP9:BC9&lt;&gt;""))</formula>
    </cfRule>
    <cfRule type="expression" dxfId="12537" priority="13336">
      <formula>AND(AO9="",AND(AP9:BC9=""))</formula>
    </cfRule>
  </conditionalFormatting>
  <conditionalFormatting sqref="AW9">
    <cfRule type="expression" dxfId="12536" priority="13111">
      <formula>FL9&lt;&gt;""</formula>
    </cfRule>
    <cfRule type="expression" dxfId="12535" priority="13333">
      <formula>AND(AO9&lt;&gt;"",OR(AP9:BC9&lt;&gt;""))</formula>
    </cfRule>
    <cfRule type="expression" dxfId="12534" priority="13334">
      <formula>AND(AO9="",AND(AP9:BC9=""))</formula>
    </cfRule>
  </conditionalFormatting>
  <conditionalFormatting sqref="AX9">
    <cfRule type="expression" dxfId="12533" priority="13110">
      <formula>FL9&lt;&gt;""</formula>
    </cfRule>
    <cfRule type="expression" dxfId="12532" priority="13331">
      <formula>AND(AO9&lt;&gt;"",OR(AP9:BC9&lt;&gt;""))</formula>
    </cfRule>
    <cfRule type="expression" dxfId="12531" priority="13332">
      <formula>AND(AO9="",AND(AP9:BC9=""))</formula>
    </cfRule>
  </conditionalFormatting>
  <conditionalFormatting sqref="AY9">
    <cfRule type="expression" dxfId="12530" priority="13109">
      <formula>FL9&lt;&gt;""</formula>
    </cfRule>
    <cfRule type="expression" dxfId="12529" priority="13329">
      <formula>AND(AO9&lt;&gt;"",OR(AP9:BC9&lt;&gt;""))</formula>
    </cfRule>
    <cfRule type="expression" dxfId="12528" priority="13330">
      <formula>AND(AO9="",AND(AP9:BC9=""))</formula>
    </cfRule>
  </conditionalFormatting>
  <conditionalFormatting sqref="AZ9">
    <cfRule type="expression" dxfId="12527" priority="13108">
      <formula>FL9&lt;&gt;""</formula>
    </cfRule>
    <cfRule type="expression" dxfId="12526" priority="13327">
      <formula>AND(AO9&lt;&gt;"",OR(AP9:BC9&lt;&gt;""))</formula>
    </cfRule>
    <cfRule type="expression" dxfId="12525" priority="13328">
      <formula>AND(AO9="",AND(AP9:BC9=""))</formula>
    </cfRule>
  </conditionalFormatting>
  <conditionalFormatting sqref="BA9">
    <cfRule type="expression" dxfId="12524" priority="13107">
      <formula>FL9&lt;&gt;""</formula>
    </cfRule>
    <cfRule type="expression" dxfId="12523" priority="13325">
      <formula>AND(AO9&lt;&gt;"",OR(AP9:BC9&lt;&gt;""))</formula>
    </cfRule>
    <cfRule type="expression" dxfId="12522" priority="13326">
      <formula>AND(AO9="",AND(AP9:BC9=""))</formula>
    </cfRule>
  </conditionalFormatting>
  <conditionalFormatting sqref="BB9">
    <cfRule type="expression" dxfId="12521" priority="13106">
      <formula>FL9&lt;&gt;""</formula>
    </cfRule>
    <cfRule type="expression" dxfId="12520" priority="13323">
      <formula>AND(AO9&lt;&gt;"",OR(AP9:BC9&lt;&gt;""))</formula>
    </cfRule>
    <cfRule type="expression" dxfId="12519" priority="13324">
      <formula>AND(AO9="",AND(AP9:BC9=""))</formula>
    </cfRule>
  </conditionalFormatting>
  <conditionalFormatting sqref="BC9">
    <cfRule type="expression" dxfId="12518" priority="13105">
      <formula>FL9&lt;&gt;""</formula>
    </cfRule>
    <cfRule type="expression" dxfId="12517" priority="13321">
      <formula>AND(AO9&lt;&gt;"",OR(AP9:BC9&lt;&gt;""))</formula>
    </cfRule>
    <cfRule type="expression" dxfId="12516" priority="13322">
      <formula>AND(AO9="",AND(AP9:BC9=""))</formula>
    </cfRule>
  </conditionalFormatting>
  <conditionalFormatting sqref="BF9">
    <cfRule type="expression" dxfId="12515" priority="13162">
      <formula>AND(BD9="独居",BF9&gt;=1)</formula>
    </cfRule>
    <cfRule type="expression" dxfId="12514" priority="13319">
      <formula>AND(BD9="同居",AND(BM9="",BF9&lt;&gt;COUNTA(BH9:BL9)))</formula>
    </cfRule>
    <cfRule type="expression" dxfId="12513" priority="13320">
      <formula>AND(BD9="同居",OR(BF9="",BF9=0))</formula>
    </cfRule>
  </conditionalFormatting>
  <conditionalFormatting sqref="BG9">
    <cfRule type="expression" dxfId="12512" priority="13317">
      <formula>AND(BD9="独居",BG9&gt;=1)</formula>
    </cfRule>
    <cfRule type="expression" dxfId="12511" priority="13318">
      <formula>AND(BD9="同居",OR(BG9="",BG9&gt;BF9))</formula>
    </cfRule>
  </conditionalFormatting>
  <conditionalFormatting sqref="BH9">
    <cfRule type="expression" dxfId="12510" priority="13310">
      <formula>AND(BD9="独居",OR(BH9:BM9&lt;&gt;""))</formula>
    </cfRule>
    <cfRule type="expression" dxfId="12509" priority="13316">
      <formula>AND(BD9="同居",AND(BM9="",BF9&lt;&gt;COUNTA(BH9:BL9)))</formula>
    </cfRule>
  </conditionalFormatting>
  <conditionalFormatting sqref="BI9">
    <cfRule type="expression" dxfId="12508" priority="13309">
      <formula>AND(BD9="独居",OR(BH9:BM9&lt;&gt;""))</formula>
    </cfRule>
    <cfRule type="expression" dxfId="12507" priority="13315">
      <formula>AND(BD9="同居",AND(BM9="",BF9&lt;&gt;COUNTA(BH9:BL9)))</formula>
    </cfRule>
  </conditionalFormatting>
  <conditionalFormatting sqref="BJ9">
    <cfRule type="expression" dxfId="12506" priority="13308">
      <formula>AND(BD9="独居",OR(BH9:BM9&lt;&gt;""))</formula>
    </cfRule>
    <cfRule type="expression" dxfId="12505" priority="13314">
      <formula>AND(BD9="同居",AND(BM9="",BF9&lt;&gt;COUNTA(BH9:BL9)))</formula>
    </cfRule>
  </conditionalFormatting>
  <conditionalFormatting sqref="BK9">
    <cfRule type="expression" dxfId="12504" priority="13307">
      <formula>AND(BD9="独居",OR(BH9:BM9&lt;&gt;""))</formula>
    </cfRule>
    <cfRule type="expression" dxfId="12503" priority="13313">
      <formula>AND(BD9="同居",AND(BM9="",BF9&lt;&gt;COUNTA(BH9:BL9)))</formula>
    </cfRule>
  </conditionalFormatting>
  <conditionalFormatting sqref="BL9">
    <cfRule type="expression" dxfId="12502" priority="13306">
      <formula>AND(BD9="独居",OR(BH9:BM9&lt;&gt;""))</formula>
    </cfRule>
    <cfRule type="expression" dxfId="12501" priority="13312">
      <formula>AND(BD9="同居",AND(BM9="",BF9&lt;&gt;COUNTA(BH9:BL9)))</formula>
    </cfRule>
  </conditionalFormatting>
  <conditionalFormatting sqref="BM9">
    <cfRule type="expression" dxfId="12500" priority="13305">
      <formula>AND(BD9="独居",OR(BH9:BM9&lt;&gt;""))</formula>
    </cfRule>
    <cfRule type="expression" dxfId="12499" priority="13311">
      <formula>AND(BD9="同居",AND(BM9="",BF9&lt;&gt;COUNTA(BH9:BL9)))</formula>
    </cfRule>
  </conditionalFormatting>
  <conditionalFormatting sqref="CF9">
    <cfRule type="expression" dxfId="12498" priority="13092">
      <formula>FL9&lt;&gt;""</formula>
    </cfRule>
    <cfRule type="expression" dxfId="12497" priority="13304">
      <formula>CF9=""</formula>
    </cfRule>
  </conditionalFormatting>
  <conditionalFormatting sqref="CG9">
    <cfRule type="expression" dxfId="12496" priority="13091">
      <formula>FL9&lt;&gt;""</formula>
    </cfRule>
    <cfRule type="expression" dxfId="12495" priority="13303">
      <formula>CG9=""</formula>
    </cfRule>
  </conditionalFormatting>
  <conditionalFormatting sqref="CH9">
    <cfRule type="expression" dxfId="12494" priority="13090">
      <formula>FL9&lt;&gt;""</formula>
    </cfRule>
    <cfRule type="expression" dxfId="12493" priority="13302">
      <formula>CH9=""</formula>
    </cfRule>
  </conditionalFormatting>
  <conditionalFormatting sqref="CI9">
    <cfRule type="expression" dxfId="12492" priority="13089">
      <formula>FL9&lt;&gt;""</formula>
    </cfRule>
    <cfRule type="expression" dxfId="12491" priority="13301">
      <formula>CI9=""</formula>
    </cfRule>
  </conditionalFormatting>
  <conditionalFormatting sqref="CJ9">
    <cfRule type="expression" dxfId="12490" priority="13088">
      <formula>FL9&lt;&gt;""</formula>
    </cfRule>
    <cfRule type="expression" dxfId="12489" priority="13300">
      <formula>CJ9=""</formula>
    </cfRule>
  </conditionalFormatting>
  <conditionalFormatting sqref="CK9">
    <cfRule type="expression" dxfId="12488" priority="13087">
      <formula>FL9&lt;&gt;""</formula>
    </cfRule>
    <cfRule type="expression" dxfId="12487" priority="13299">
      <formula>CK9=""</formula>
    </cfRule>
  </conditionalFormatting>
  <conditionalFormatting sqref="CL9">
    <cfRule type="expression" dxfId="12486" priority="13086">
      <formula>FL9&lt;&gt;""</formula>
    </cfRule>
    <cfRule type="expression" dxfId="12485" priority="13298">
      <formula>CL9=""</formula>
    </cfRule>
  </conditionalFormatting>
  <conditionalFormatting sqref="CM9">
    <cfRule type="expression" dxfId="12484" priority="13085">
      <formula>FL9&lt;&gt;""</formula>
    </cfRule>
    <cfRule type="expression" dxfId="12483" priority="13297">
      <formula>CM9=""</formula>
    </cfRule>
  </conditionalFormatting>
  <conditionalFormatting sqref="CN9">
    <cfRule type="expression" dxfId="12482" priority="13161">
      <formula>AND(CM9=0,CN9&lt;&gt;"")</formula>
    </cfRule>
    <cfRule type="expression" dxfId="12481" priority="13296">
      <formula>AND(CM9&gt;0,CN9="")</formula>
    </cfRule>
  </conditionalFormatting>
  <conditionalFormatting sqref="CO9">
    <cfRule type="expression" dxfId="12480" priority="13084">
      <formula>FL9&lt;&gt;""</formula>
    </cfRule>
    <cfRule type="expression" dxfId="12479" priority="13294">
      <formula>AND(CO9&lt;&gt;"",OR(CP9:CS9&lt;&gt;""))</formula>
    </cfRule>
    <cfRule type="expression" dxfId="12478" priority="13295">
      <formula>AND(CO9="",AND(CP9:CS9=""))</formula>
    </cfRule>
  </conditionalFormatting>
  <conditionalFormatting sqref="CP9">
    <cfRule type="expression" dxfId="12477" priority="13083">
      <formula>FL9&lt;&gt;""</formula>
    </cfRule>
    <cfRule type="expression" dxfId="12476" priority="13292">
      <formula>AND(CO9&lt;&gt;"",OR(CP9:CS9&lt;&gt;""))</formula>
    </cfRule>
    <cfRule type="expression" dxfId="12475" priority="13293">
      <formula>AND(CO9="",AND(CP9:CS9=""))</formula>
    </cfRule>
  </conditionalFormatting>
  <conditionalFormatting sqref="CQ9">
    <cfRule type="expression" dxfId="12474" priority="13082">
      <formula>FL9&lt;&gt;""</formula>
    </cfRule>
    <cfRule type="expression" dxfId="12473" priority="13290">
      <formula>AND(CO9&lt;&gt;"",OR(CP9:CS9&lt;&gt;""))</formula>
    </cfRule>
    <cfRule type="expression" dxfId="12472" priority="13291">
      <formula>AND(CO9="",AND(CP9:CS9=""))</formula>
    </cfRule>
  </conditionalFormatting>
  <conditionalFormatting sqref="CR9">
    <cfRule type="expression" dxfId="12471" priority="13081">
      <formula>FL9&lt;&gt;""</formula>
    </cfRule>
    <cfRule type="expression" dxfId="12470" priority="13288">
      <formula>AND(CO9&lt;&gt;"",OR(CP9:CS9&lt;&gt;""))</formula>
    </cfRule>
    <cfRule type="expression" dxfId="12469" priority="13289">
      <formula>AND(CO9="",AND(CP9:CS9=""))</formula>
    </cfRule>
  </conditionalFormatting>
  <conditionalFormatting sqref="CS9">
    <cfRule type="expression" dxfId="12468" priority="13080">
      <formula>FL9&lt;&gt;""</formula>
    </cfRule>
    <cfRule type="expression" dxfId="12467" priority="13286">
      <formula>AND(CO9&lt;&gt;"",OR(CP9:CS9&lt;&gt;""))</formula>
    </cfRule>
    <cfRule type="expression" dxfId="12466" priority="13287">
      <formula>AND(CO9="",AND(CP9:CS9=""))</formula>
    </cfRule>
  </conditionalFormatting>
  <conditionalFormatting sqref="CT9">
    <cfRule type="expression" dxfId="12465" priority="13079">
      <formula>FL9&lt;&gt;""</formula>
    </cfRule>
    <cfRule type="expression" dxfId="12464" priority="13285">
      <formula>CT9=""</formula>
    </cfRule>
  </conditionalFormatting>
  <conditionalFormatting sqref="CU9">
    <cfRule type="expression" dxfId="12463" priority="13078">
      <formula>FL9&lt;&gt;""</formula>
    </cfRule>
    <cfRule type="expression" dxfId="12462" priority="13284">
      <formula>CU9=""</formula>
    </cfRule>
  </conditionalFormatting>
  <conditionalFormatting sqref="CV9">
    <cfRule type="expression" dxfId="12461" priority="13077">
      <formula>FL9&lt;&gt;""</formula>
    </cfRule>
    <cfRule type="expression" dxfId="12460" priority="13282">
      <formula>AND(CV9&lt;&gt;"",OR(CW9:DH9&lt;&gt;""))</formula>
    </cfRule>
    <cfRule type="expression" dxfId="12459" priority="13283">
      <formula>AND(CV9="",AND(CW9:DH9=""))</formula>
    </cfRule>
  </conditionalFormatting>
  <conditionalFormatting sqref="CW9">
    <cfRule type="expression" dxfId="12458" priority="13076">
      <formula>FL9&lt;&gt;""</formula>
    </cfRule>
    <cfRule type="expression" dxfId="12457" priority="13256">
      <formula>AND(CX9&lt;&gt;"",CW9="")</formula>
    </cfRule>
    <cfRule type="expression" dxfId="12456" priority="13280">
      <formula>AND(CV9&lt;&gt;"",OR(CW9:DH9&lt;&gt;""))</formula>
    </cfRule>
    <cfRule type="expression" dxfId="12455" priority="13281">
      <formula>AND(CV9="",AND(CW9:DH9=""))</formula>
    </cfRule>
  </conditionalFormatting>
  <conditionalFormatting sqref="CX9">
    <cfRule type="expression" dxfId="12454" priority="13075">
      <formula>FL9&lt;&gt;""</formula>
    </cfRule>
    <cfRule type="expression" dxfId="12453" priority="13257">
      <formula>AND(CW9&lt;&gt;"",CX9="")</formula>
    </cfRule>
    <cfRule type="expression" dxfId="12452" priority="13278">
      <formula>AND(CV9&lt;&gt;"",OR(CW9:DH9&lt;&gt;""))</formula>
    </cfRule>
    <cfRule type="expression" dxfId="12451" priority="13279">
      <formula>AND(CV9="",AND(CW9:DH9=""))</formula>
    </cfRule>
  </conditionalFormatting>
  <conditionalFormatting sqref="CY9">
    <cfRule type="expression" dxfId="12450" priority="13074">
      <formula>FL9&lt;&gt;""</formula>
    </cfRule>
    <cfRule type="expression" dxfId="12449" priority="13276">
      <formula>AND(CV9&lt;&gt;"",OR(CW9:DH9&lt;&gt;""))</formula>
    </cfRule>
    <cfRule type="expression" dxfId="12448" priority="13277">
      <formula>AND(CV9="",AND(CW9:DH9=""))</formula>
    </cfRule>
  </conditionalFormatting>
  <conditionalFormatting sqref="CZ9">
    <cfRule type="expression" dxfId="12447" priority="13073">
      <formula>FL9&lt;&gt;""</formula>
    </cfRule>
    <cfRule type="expression" dxfId="12446" priority="13254">
      <formula>AND(DA9&lt;&gt;"",CZ9="")</formula>
    </cfRule>
    <cfRule type="expression" dxfId="12445" priority="13274">
      <formula>AND(CV9&lt;&gt;"",OR(CW9:DH9&lt;&gt;""))</formula>
    </cfRule>
    <cfRule type="expression" dxfId="12444" priority="13275">
      <formula>AND(CV9="",AND(CW9:DH9=""))</formula>
    </cfRule>
  </conditionalFormatting>
  <conditionalFormatting sqref="DA9">
    <cfRule type="expression" dxfId="12443" priority="13072">
      <formula>FL9&lt;&gt;""</formula>
    </cfRule>
    <cfRule type="expression" dxfId="12442" priority="13255">
      <formula>AND(CZ9&lt;&gt;"",DA9="")</formula>
    </cfRule>
    <cfRule type="expression" dxfId="12441" priority="13272">
      <formula>AND(CV9&lt;&gt;"",OR(CW9:DH9&lt;&gt;""))</formula>
    </cfRule>
    <cfRule type="expression" dxfId="12440" priority="13273">
      <formula>AND(CV9="",AND(CW9:DH9=""))</formula>
    </cfRule>
  </conditionalFormatting>
  <conditionalFormatting sqref="DB9">
    <cfRule type="expression" dxfId="12439" priority="13071">
      <formula>FL9&lt;&gt;""</formula>
    </cfRule>
    <cfRule type="expression" dxfId="12438" priority="13270">
      <formula>AND(CV9&lt;&gt;"",OR(CW9:DH9&lt;&gt;""))</formula>
    </cfRule>
    <cfRule type="expression" dxfId="12437" priority="13271">
      <formula>AND(CV9="",AND(CW9:DH9=""))</formula>
    </cfRule>
  </conditionalFormatting>
  <conditionalFormatting sqref="DC9">
    <cfRule type="expression" dxfId="12436" priority="13070">
      <formula>FL9&lt;&gt;""</formula>
    </cfRule>
    <cfRule type="expression" dxfId="12435" priority="13268">
      <formula>AND(CV9&lt;&gt;"",OR(CW9:DH9&lt;&gt;""))</formula>
    </cfRule>
    <cfRule type="expression" dxfId="12434" priority="13269">
      <formula>AND(CV9="",AND(CW9:DH9=""))</formula>
    </cfRule>
  </conditionalFormatting>
  <conditionalFormatting sqref="DD9">
    <cfRule type="expression" dxfId="12433" priority="13069">
      <formula>FL9&lt;&gt;""</formula>
    </cfRule>
    <cfRule type="expression" dxfId="12432" priority="13266">
      <formula>AND(CV9&lt;&gt;"",OR(CW9:DH9&lt;&gt;""))</formula>
    </cfRule>
    <cfRule type="expression" dxfId="12431" priority="13267">
      <formula>AND(CV9="",AND(CW9:DH9=""))</formula>
    </cfRule>
  </conditionalFormatting>
  <conditionalFormatting sqref="DE9">
    <cfRule type="expression" dxfId="12430" priority="13068">
      <formula>FL9&lt;&gt;""</formula>
    </cfRule>
    <cfRule type="expression" dxfId="12429" priority="13250">
      <formula>AND(DF9&lt;&gt;"",DE9="")</formula>
    </cfRule>
    <cfRule type="expression" dxfId="12428" priority="13264">
      <formula>AND(CV9&lt;&gt;"",OR(CW9:DH9&lt;&gt;""))</formula>
    </cfRule>
    <cfRule type="expression" dxfId="12427" priority="13265">
      <formula>AND(CV9="",AND(CW9:DH9=""))</formula>
    </cfRule>
  </conditionalFormatting>
  <conditionalFormatting sqref="DF9">
    <cfRule type="expression" dxfId="12426" priority="13067">
      <formula>FL9&lt;&gt;""</formula>
    </cfRule>
    <cfRule type="expression" dxfId="12425" priority="13251">
      <formula>AND(DE9&lt;&gt;"",DF9="")</formula>
    </cfRule>
    <cfRule type="expression" dxfId="12424" priority="13262">
      <formula>AND(CV9&lt;&gt;"",OR(CW9:DH9&lt;&gt;""))</formula>
    </cfRule>
    <cfRule type="expression" dxfId="12423" priority="13263">
      <formula>AND(CV9="",AND(CW9:DH9=""))</formula>
    </cfRule>
  </conditionalFormatting>
  <conditionalFormatting sqref="DG9">
    <cfRule type="expression" dxfId="12422" priority="13066">
      <formula>FL9&lt;&gt;""</formula>
    </cfRule>
    <cfRule type="expression" dxfId="12421" priority="13260">
      <formula>AND(CV9&lt;&gt;"",OR(CW9:DH9&lt;&gt;""))</formula>
    </cfRule>
    <cfRule type="expression" dxfId="12420" priority="13261">
      <formula>AND(CV9="",AND(CW9:DH9=""))</formula>
    </cfRule>
  </conditionalFormatting>
  <conditionalFormatting sqref="DH9">
    <cfRule type="expression" dxfId="12419" priority="13065">
      <formula>FL9&lt;&gt;""</formula>
    </cfRule>
    <cfRule type="expression" dxfId="12418" priority="13258">
      <formula>AND(CV9&lt;&gt;"",OR(CW9:DH9&lt;&gt;""))</formula>
    </cfRule>
    <cfRule type="expression" dxfId="12417" priority="13259">
      <formula>AND(CV9="",AND(CW9:DH9=""))</formula>
    </cfRule>
  </conditionalFormatting>
  <conditionalFormatting sqref="DI9">
    <cfRule type="expression" dxfId="12416" priority="13064">
      <formula>FL9&lt;&gt;""</formula>
    </cfRule>
    <cfRule type="expression" dxfId="12415" priority="13253">
      <formula>DI9=""</formula>
    </cfRule>
  </conditionalFormatting>
  <conditionalFormatting sqref="DJ9">
    <cfRule type="expression" dxfId="12414" priority="13063">
      <formula>FL9&lt;&gt;""</formula>
    </cfRule>
    <cfRule type="expression" dxfId="12413" priority="13252">
      <formula>AND(DI9&lt;&gt;"自立",DJ9="")</formula>
    </cfRule>
  </conditionalFormatting>
  <conditionalFormatting sqref="DK9">
    <cfRule type="expression" dxfId="12412" priority="13062">
      <formula>FL9&lt;&gt;""</formula>
    </cfRule>
    <cfRule type="expression" dxfId="12411" priority="13249">
      <formula>DK9=""</formula>
    </cfRule>
  </conditionalFormatting>
  <conditionalFormatting sqref="DL9">
    <cfRule type="expression" dxfId="12410" priority="13247">
      <formula>AND(DK9&lt;&gt;"アレルギー食",DL9&lt;&gt;"")</formula>
    </cfRule>
    <cfRule type="expression" dxfId="12409" priority="13248">
      <formula>AND(DK9="アレルギー食",DL9="")</formula>
    </cfRule>
  </conditionalFormatting>
  <conditionalFormatting sqref="DM9">
    <cfRule type="expression" dxfId="12408" priority="13061">
      <formula>FL9&lt;&gt;""</formula>
    </cfRule>
    <cfRule type="expression" dxfId="12407" priority="13246">
      <formula>DM9=""</formula>
    </cfRule>
  </conditionalFormatting>
  <conditionalFormatting sqref="DN9">
    <cfRule type="expression" dxfId="12406" priority="13060">
      <formula>FL9&lt;&gt;""</formula>
    </cfRule>
    <cfRule type="expression" dxfId="12405" priority="13240">
      <formula>AND(DN9&lt;&gt;"",DM9="")</formula>
    </cfRule>
    <cfRule type="expression" dxfId="12404" priority="13244">
      <formula>AND(DM9&lt;&gt;"自立",DN9="")</formula>
    </cfRule>
    <cfRule type="expression" dxfId="12403" priority="13245">
      <formula>AND(DM9="自立",DN9&lt;&gt;"")</formula>
    </cfRule>
  </conditionalFormatting>
  <conditionalFormatting sqref="DO9">
    <cfRule type="expression" dxfId="12402" priority="13059">
      <formula>FL9&lt;&gt;""</formula>
    </cfRule>
    <cfRule type="expression" dxfId="12401" priority="13243">
      <formula>DO9=""</formula>
    </cfRule>
  </conditionalFormatting>
  <conditionalFormatting sqref="DP9">
    <cfRule type="expression" dxfId="12400" priority="13058">
      <formula>FL9&lt;&gt;""</formula>
    </cfRule>
    <cfRule type="expression" dxfId="12399" priority="13239">
      <formula>AND(DP9&lt;&gt;"",DO9="")</formula>
    </cfRule>
    <cfRule type="expression" dxfId="12398" priority="13241">
      <formula>AND(DO9&lt;&gt;"自立",DP9="")</formula>
    </cfRule>
    <cfRule type="expression" dxfId="12397" priority="13242">
      <formula>AND(DO9="自立",DP9&lt;&gt;"")</formula>
    </cfRule>
  </conditionalFormatting>
  <conditionalFormatting sqref="DQ9">
    <cfRule type="expression" dxfId="12396" priority="13057">
      <formula>FL9&lt;&gt;""</formula>
    </cfRule>
    <cfRule type="expression" dxfId="12395" priority="13238">
      <formula>DQ9=""</formula>
    </cfRule>
  </conditionalFormatting>
  <conditionalFormatting sqref="DR9">
    <cfRule type="expression" dxfId="12394" priority="13056">
      <formula>FL9&lt;&gt;""</formula>
    </cfRule>
    <cfRule type="expression" dxfId="12393" priority="13235">
      <formula>AND(DR9&lt;&gt;"",DQ9="")</formula>
    </cfRule>
    <cfRule type="expression" dxfId="12392" priority="13236">
      <formula>AND(DQ9&lt;&gt;"自立",DR9="")</formula>
    </cfRule>
    <cfRule type="expression" dxfId="12391" priority="13237">
      <formula>AND(DQ9="自立",DR9&lt;&gt;"")</formula>
    </cfRule>
  </conditionalFormatting>
  <conditionalFormatting sqref="DS9">
    <cfRule type="expression" dxfId="12390" priority="13055">
      <formula>FL9&lt;&gt;""</formula>
    </cfRule>
    <cfRule type="expression" dxfId="12389" priority="13234">
      <formula>DS9=""</formula>
    </cfRule>
  </conditionalFormatting>
  <conditionalFormatting sqref="DU9">
    <cfRule type="expression" dxfId="12388" priority="13053">
      <formula>FL9&lt;&gt;""</formula>
    </cfRule>
    <cfRule type="expression" dxfId="12387" priority="13233">
      <formula>DU9=""</formula>
    </cfRule>
  </conditionalFormatting>
  <conditionalFormatting sqref="DZ9">
    <cfRule type="expression" dxfId="12386" priority="13051">
      <formula>FL9&lt;&gt;""</formula>
    </cfRule>
    <cfRule type="expression" dxfId="12385" priority="13183">
      <formula>AND(EA9&lt;&gt;"",DZ9&lt;&gt;"その他")</formula>
    </cfRule>
    <cfRule type="expression" dxfId="12384" priority="13232">
      <formula>DZ9=""</formula>
    </cfRule>
  </conditionalFormatting>
  <conditionalFormatting sqref="EA9">
    <cfRule type="expression" dxfId="12383" priority="13230">
      <formula>AND(DZ9&lt;&gt;"その他",EA9&lt;&gt;"")</formula>
    </cfRule>
    <cfRule type="expression" dxfId="12382" priority="13231">
      <formula>AND(DZ9="その他",EA9="")</formula>
    </cfRule>
  </conditionalFormatting>
  <conditionalFormatting sqref="EB9">
    <cfRule type="expression" dxfId="12381" priority="13050">
      <formula>FL9&lt;&gt;""</formula>
    </cfRule>
    <cfRule type="expression" dxfId="12380" priority="13229">
      <formula>AND(EB9:EH9="")</formula>
    </cfRule>
  </conditionalFormatting>
  <conditionalFormatting sqref="EC9">
    <cfRule type="expression" dxfId="12379" priority="13049">
      <formula>FL9&lt;&gt;""</formula>
    </cfRule>
    <cfRule type="expression" dxfId="12378" priority="13228">
      <formula>AND(EB9:EH9="")</formula>
    </cfRule>
  </conditionalFormatting>
  <conditionalFormatting sqref="ED9">
    <cfRule type="expression" dxfId="12377" priority="13048">
      <formula>FL9&lt;&gt;""</formula>
    </cfRule>
    <cfRule type="expression" dxfId="12376" priority="13227">
      <formula>AND(EB9:EH9="")</formula>
    </cfRule>
  </conditionalFormatting>
  <conditionalFormatting sqref="EE9">
    <cfRule type="expression" dxfId="12375" priority="13047">
      <formula>FL9&lt;&gt;""</formula>
    </cfRule>
    <cfRule type="expression" dxfId="12374" priority="13226">
      <formula>AND(EB9:EH9="")</formula>
    </cfRule>
  </conditionalFormatting>
  <conditionalFormatting sqref="EF9">
    <cfRule type="expression" dxfId="12373" priority="13046">
      <formula>FL9&lt;&gt;""</formula>
    </cfRule>
    <cfRule type="expression" dxfId="12372" priority="13225">
      <formula>AND(EB9:EH9="")</formula>
    </cfRule>
  </conditionalFormatting>
  <conditionalFormatting sqref="EG9">
    <cfRule type="expression" dxfId="12371" priority="13045">
      <formula>FL9&lt;&gt;""</formula>
    </cfRule>
    <cfRule type="expression" dxfId="12370" priority="13224">
      <formula>AND(EB9:EH9="")</formula>
    </cfRule>
  </conditionalFormatting>
  <conditionalFormatting sqref="EH9">
    <cfRule type="expression" dxfId="12369" priority="13044">
      <formula>FL9&lt;&gt;""</formula>
    </cfRule>
    <cfRule type="expression" dxfId="12368" priority="13223">
      <formula>AND(EB9:EH9="")</formula>
    </cfRule>
  </conditionalFormatting>
  <conditionalFormatting sqref="EK9">
    <cfRule type="expression" dxfId="12367" priority="13043">
      <formula>FL9&lt;&gt;""</formula>
    </cfRule>
    <cfRule type="expression" dxfId="12366" priority="13221">
      <formula>AND(EJ9&lt;&gt;"",EK9&lt;&gt;"")</formula>
    </cfRule>
    <cfRule type="expression" dxfId="12365" priority="13222">
      <formula>AND(EJ9="",EK9="")</formula>
    </cfRule>
  </conditionalFormatting>
  <conditionalFormatting sqref="EL9">
    <cfRule type="expression" dxfId="12364" priority="13042">
      <formula>FL9&lt;&gt;""</formula>
    </cfRule>
    <cfRule type="expression" dxfId="12363" priority="13219">
      <formula>AND(EJ9&lt;&gt;"",EL9&lt;&gt;"")</formula>
    </cfRule>
    <cfRule type="expression" dxfId="12362" priority="13220">
      <formula>AND(EJ9="",EL9="")</formula>
    </cfRule>
  </conditionalFormatting>
  <conditionalFormatting sqref="EM9">
    <cfRule type="expression" dxfId="12361" priority="13041">
      <formula>FL9&lt;&gt;""</formula>
    </cfRule>
    <cfRule type="expression" dxfId="12360" priority="13217">
      <formula>AND(EJ9&lt;&gt;"",EM9&lt;&gt;"")</formula>
    </cfRule>
    <cfRule type="expression" dxfId="12359" priority="13218">
      <formula>AND(EJ9="",EM9="")</formula>
    </cfRule>
  </conditionalFormatting>
  <conditionalFormatting sqref="EO9">
    <cfRule type="expression" dxfId="12358" priority="13211">
      <formula>AND(EJ9&lt;&gt;"",EO9&lt;&gt;"")</formula>
    </cfRule>
    <cfRule type="expression" dxfId="12357" priority="13215">
      <formula>AND(EO9&lt;&gt;"",EN9="")</formula>
    </cfRule>
    <cfRule type="expression" dxfId="12356" priority="13216">
      <formula>AND(EN9&lt;&gt;"",EO9="")</formula>
    </cfRule>
  </conditionalFormatting>
  <conditionalFormatting sqref="EP9">
    <cfRule type="expression" dxfId="12355" priority="13210">
      <formula>AND(EJ9&lt;&gt;"",EP9&lt;&gt;"")</formula>
    </cfRule>
    <cfRule type="expression" dxfId="12354" priority="13213">
      <formula>AND(EP9&lt;&gt;"",EN9="")</formula>
    </cfRule>
    <cfRule type="expression" dxfId="12353" priority="13214">
      <formula>AND(EN9&lt;&gt;"",EP9="")</formula>
    </cfRule>
  </conditionalFormatting>
  <conditionalFormatting sqref="EN9">
    <cfRule type="expression" dxfId="12352" priority="13212">
      <formula>AND(EJ9&lt;&gt;"",EN9&lt;&gt;"")</formula>
    </cfRule>
  </conditionalFormatting>
  <conditionalFormatting sqref="ER9">
    <cfRule type="expression" dxfId="12351" priority="13040">
      <formula>FL9&lt;&gt;""</formula>
    </cfRule>
    <cfRule type="expression" dxfId="12350" priority="13208">
      <formula>AND(EQ9&lt;&gt;"",ER9&lt;&gt;"")</formula>
    </cfRule>
    <cfRule type="expression" dxfId="12349" priority="13209">
      <formula>AND(EQ9="",ER9="")</formula>
    </cfRule>
  </conditionalFormatting>
  <conditionalFormatting sqref="ES9">
    <cfRule type="expression" dxfId="12348" priority="13039">
      <formula>FL9&lt;&gt;""</formula>
    </cfRule>
    <cfRule type="expression" dxfId="12347" priority="13206">
      <formula>AND(EQ9&lt;&gt;"",ES9&lt;&gt;"")</formula>
    </cfRule>
    <cfRule type="expression" dxfId="12346" priority="13207">
      <formula>AND(EQ9="",ES9="")</formula>
    </cfRule>
  </conditionalFormatting>
  <conditionalFormatting sqref="ET9">
    <cfRule type="expression" dxfId="12345" priority="13038">
      <formula>FL9&lt;&gt;""</formula>
    </cfRule>
    <cfRule type="expression" dxfId="12344" priority="13204">
      <formula>AND(EQ9&lt;&gt;"",ET9&lt;&gt;"")</formula>
    </cfRule>
    <cfRule type="expression" dxfId="12343" priority="13205">
      <formula>AND(EQ9="",ET9="")</formula>
    </cfRule>
  </conditionalFormatting>
  <conditionalFormatting sqref="EV9">
    <cfRule type="expression" dxfId="12342" priority="13198">
      <formula>AND(EQ9&lt;&gt;"",EV9&lt;&gt;"")</formula>
    </cfRule>
    <cfRule type="expression" dxfId="12341" priority="13202">
      <formula>AND(EV9&lt;&gt;"",EU9="")</formula>
    </cfRule>
    <cfRule type="expression" dxfId="12340" priority="13203">
      <formula>AND(EU9&lt;&gt;"",EV9="")</formula>
    </cfRule>
  </conditionalFormatting>
  <conditionalFormatting sqref="EW9">
    <cfRule type="expression" dxfId="12339" priority="13197">
      <formula>AND(EQ9&lt;&gt;"",EW9&lt;&gt;"")</formula>
    </cfRule>
    <cfRule type="expression" dxfId="12338" priority="13200">
      <formula>AND(EW9&lt;&gt;"",EU9="")</formula>
    </cfRule>
    <cfRule type="expression" dxfId="12337" priority="13201">
      <formula>AND(EU9&lt;&gt;"",EW9="")</formula>
    </cfRule>
  </conditionalFormatting>
  <conditionalFormatting sqref="EU9">
    <cfRule type="expression" dxfId="12336" priority="13199">
      <formula>AND(EQ9&lt;&gt;"",EU9&lt;&gt;"")</formula>
    </cfRule>
  </conditionalFormatting>
  <conditionalFormatting sqref="EQ9">
    <cfRule type="expression" dxfId="12335" priority="13196">
      <formula>AND(EQ9&lt;&gt;"",OR(ER9:EW9&lt;&gt;""))</formula>
    </cfRule>
  </conditionalFormatting>
  <conditionalFormatting sqref="EJ9">
    <cfRule type="expression" dxfId="12334" priority="13195">
      <formula>AND(EJ9&lt;&gt;"",OR(EK9:EP9&lt;&gt;""))</formula>
    </cfRule>
  </conditionalFormatting>
  <conditionalFormatting sqref="EX9">
    <cfRule type="expression" dxfId="12333" priority="13037">
      <formula>FL9&lt;&gt;""</formula>
    </cfRule>
    <cfRule type="expression" dxfId="12332" priority="13194">
      <formula>AND(EX9:FC9="")</formula>
    </cfRule>
  </conditionalFormatting>
  <conditionalFormatting sqref="EY9">
    <cfRule type="expression" dxfId="12331" priority="13036">
      <formula>FL9&lt;&gt;""</formula>
    </cfRule>
    <cfRule type="expression" dxfId="12330" priority="13193">
      <formula>AND(EX9:FC9="")</formula>
    </cfRule>
  </conditionalFormatting>
  <conditionalFormatting sqref="EZ9">
    <cfRule type="expression" dxfId="12329" priority="13035">
      <formula>FL9&lt;&gt;""</formula>
    </cfRule>
    <cfRule type="expression" dxfId="12328" priority="13192">
      <formula>AND(EX9:FC9="")</formula>
    </cfRule>
  </conditionalFormatting>
  <conditionalFormatting sqref="FA9">
    <cfRule type="expression" dxfId="12327" priority="13034">
      <formula>FL9&lt;&gt;""</formula>
    </cfRule>
    <cfRule type="expression" dxfId="12326" priority="13191">
      <formula>AND(EX9:FC9="")</formula>
    </cfRule>
  </conditionalFormatting>
  <conditionalFormatting sqref="FC9">
    <cfRule type="expression" dxfId="12325" priority="13032">
      <formula>FL9&lt;&gt;""</formula>
    </cfRule>
    <cfRule type="expression" dxfId="12324" priority="13190">
      <formula>AND(EX9:FC9="")</formula>
    </cfRule>
  </conditionalFormatting>
  <conditionalFormatting sqref="FB9">
    <cfRule type="expression" dxfId="12323" priority="13033">
      <formula>FL9&lt;&gt;""</formula>
    </cfRule>
    <cfRule type="expression" dxfId="12322" priority="13189">
      <formula>AND(EX9:FC9="")</formula>
    </cfRule>
  </conditionalFormatting>
  <conditionalFormatting sqref="FD9">
    <cfRule type="expression" dxfId="12321" priority="13031">
      <formula>FL9&lt;&gt;""</formula>
    </cfRule>
    <cfRule type="expression" dxfId="12320" priority="13188">
      <formula>FD9=""</formula>
    </cfRule>
  </conditionalFormatting>
  <conditionalFormatting sqref="FE9">
    <cfRule type="expression" dxfId="12319" priority="13186">
      <formula>AND(FD9&lt;&gt;"2人以上の体制",FE9&lt;&gt;"")</formula>
    </cfRule>
    <cfRule type="expression" dxfId="12318" priority="13187">
      <formula>AND(FD9="2人以上の体制",FE9="")</formula>
    </cfRule>
  </conditionalFormatting>
  <conditionalFormatting sqref="FF9">
    <cfRule type="expression" dxfId="12317" priority="13030">
      <formula>FL9&lt;&gt;""</formula>
    </cfRule>
    <cfRule type="expression" dxfId="12316" priority="13185">
      <formula>FF9=""</formula>
    </cfRule>
  </conditionalFormatting>
  <conditionalFormatting sqref="FG9">
    <cfRule type="expression" dxfId="12315" priority="13029">
      <formula>FL9&lt;&gt;""</formula>
    </cfRule>
    <cfRule type="expression" dxfId="12314" priority="13184">
      <formula>FG9=""</formula>
    </cfRule>
  </conditionalFormatting>
  <conditionalFormatting sqref="BN9">
    <cfRule type="expression" dxfId="12313" priority="13103">
      <formula>FL9&lt;&gt;""</formula>
    </cfRule>
    <cfRule type="expression" dxfId="12312" priority="13182">
      <formula>BN9=""</formula>
    </cfRule>
  </conditionalFormatting>
  <conditionalFormatting sqref="BO9">
    <cfRule type="expression" dxfId="12311" priority="13102">
      <formula>FL9&lt;&gt;""</formula>
    </cfRule>
    <cfRule type="expression" dxfId="12310" priority="13181">
      <formula>BO9=""</formula>
    </cfRule>
  </conditionalFormatting>
  <conditionalFormatting sqref="BP9">
    <cfRule type="expression" dxfId="12309" priority="13101">
      <formula>FL9&lt;&gt;""</formula>
    </cfRule>
    <cfRule type="expression" dxfId="12308" priority="13180">
      <formula>BP9=""</formula>
    </cfRule>
  </conditionalFormatting>
  <conditionalFormatting sqref="BQ9">
    <cfRule type="expression" dxfId="12307" priority="13100">
      <formula>FL9&lt;&gt;""</formula>
    </cfRule>
    <cfRule type="expression" dxfId="12306" priority="13169">
      <formula>AND(BQ9:BR9="")</formula>
    </cfRule>
  </conditionalFormatting>
  <conditionalFormatting sqref="BR9">
    <cfRule type="expression" dxfId="12305" priority="13099">
      <formula>FL9&lt;&gt;""</formula>
    </cfRule>
    <cfRule type="expression" dxfId="12304" priority="13179">
      <formula>AND(BQ9:BR9="")</formula>
    </cfRule>
  </conditionalFormatting>
  <conditionalFormatting sqref="BT9">
    <cfRule type="expression" dxfId="12303" priority="13174">
      <formula>AND(BS9="",BT9&lt;&gt;"")</formula>
    </cfRule>
    <cfRule type="expression" dxfId="12302" priority="13178">
      <formula>AND(BS9&lt;&gt;"",BT9="")</formula>
    </cfRule>
  </conditionalFormatting>
  <conditionalFormatting sqref="BU9">
    <cfRule type="expression" dxfId="12301" priority="13173">
      <formula>AND(BS9="",BU9&lt;&gt;"")</formula>
    </cfRule>
    <cfRule type="expression" dxfId="12300" priority="13177">
      <formula>AND(BS9&lt;&gt;"",BU9="")</formula>
    </cfRule>
  </conditionalFormatting>
  <conditionalFormatting sqref="BV9">
    <cfRule type="expression" dxfId="12299" priority="13172">
      <formula>AND(BS9="",BV9&lt;&gt;"")</formula>
    </cfRule>
    <cfRule type="expression" dxfId="12298" priority="13176">
      <formula>AND(BS9&lt;&gt;"",AND(BV9:BW9=""))</formula>
    </cfRule>
  </conditionalFormatting>
  <conditionalFormatting sqref="BW9">
    <cfRule type="expression" dxfId="12297" priority="13171">
      <formula>AND(BS9="",BW9&lt;&gt;"")</formula>
    </cfRule>
    <cfRule type="expression" dxfId="12296" priority="13175">
      <formula>AND(BS9&lt;&gt;"",AND(BV9:BW9=""))</formula>
    </cfRule>
  </conditionalFormatting>
  <conditionalFormatting sqref="BS9">
    <cfRule type="expression" dxfId="12295" priority="13170">
      <formula>AND(BS9="",OR(BT9:BW9&lt;&gt;""))</formula>
    </cfRule>
  </conditionalFormatting>
  <conditionalFormatting sqref="BX9">
    <cfRule type="expression" dxfId="12294" priority="13098">
      <formula>FL9&lt;&gt;""</formula>
    </cfRule>
    <cfRule type="expression" dxfId="12293" priority="13168">
      <formula>BX9=""</formula>
    </cfRule>
  </conditionalFormatting>
  <conditionalFormatting sqref="BY9">
    <cfRule type="expression" dxfId="12292" priority="13097">
      <formula>FL9&lt;&gt;""</formula>
    </cfRule>
    <cfRule type="expression" dxfId="12291" priority="13167">
      <formula>BY9=""</formula>
    </cfRule>
  </conditionalFormatting>
  <conditionalFormatting sqref="CB9">
    <cfRule type="expression" dxfId="12290" priority="13096">
      <formula>FL9&lt;&gt;""</formula>
    </cfRule>
    <cfRule type="expression" dxfId="12289" priority="13166">
      <formula>CB9=""</formula>
    </cfRule>
  </conditionalFormatting>
  <conditionalFormatting sqref="CC9">
    <cfRule type="expression" dxfId="12288" priority="13095">
      <formula>FL9&lt;&gt;""</formula>
    </cfRule>
    <cfRule type="expression" dxfId="12287" priority="13165">
      <formula>CC9=""</formula>
    </cfRule>
  </conditionalFormatting>
  <conditionalFormatting sqref="CD9">
    <cfRule type="expression" dxfId="12286" priority="13094">
      <formula>FL9&lt;&gt;""</formula>
    </cfRule>
    <cfRule type="expression" dxfId="12285" priority="13164">
      <formula>CD9=""</formula>
    </cfRule>
  </conditionalFormatting>
  <conditionalFormatting sqref="FJ9">
    <cfRule type="expression" dxfId="12284" priority="13163">
      <formula>FJ9=""</formula>
    </cfRule>
  </conditionalFormatting>
  <conditionalFormatting sqref="H9">
    <cfRule type="expression" dxfId="12283" priority="13144">
      <formula>FL9&lt;&gt;""</formula>
    </cfRule>
    <cfRule type="expression" dxfId="12282" priority="13160">
      <formula>H9=""</formula>
    </cfRule>
  </conditionalFormatting>
  <conditionalFormatting sqref="B9">
    <cfRule type="expression" dxfId="12281" priority="13028">
      <formula>FL9&lt;&gt;""</formula>
    </cfRule>
    <cfRule type="expression" dxfId="12280" priority="13159">
      <formula>B9=""</formula>
    </cfRule>
  </conditionalFormatting>
  <conditionalFormatting sqref="CE9">
    <cfRule type="expression" dxfId="12279" priority="13093">
      <formula>FL9&lt;&gt;""</formula>
    </cfRule>
    <cfRule type="expression" dxfId="12278" priority="13158">
      <formula>CE9=""</formula>
    </cfRule>
  </conditionalFormatting>
  <conditionalFormatting sqref="EI9">
    <cfRule type="expression" dxfId="12277" priority="13157">
      <formula>AND(OR(EB9:EG9&lt;&gt;""),EI9="")</formula>
    </cfRule>
  </conditionalFormatting>
  <conditionalFormatting sqref="BD9">
    <cfRule type="expression" dxfId="12276" priority="13104">
      <formula>FL9&lt;&gt;""</formula>
    </cfRule>
    <cfRule type="expression" dxfId="12275" priority="13156">
      <formula>BD9=""</formula>
    </cfRule>
  </conditionalFormatting>
  <conditionalFormatting sqref="BE9">
    <cfRule type="expression" dxfId="12274" priority="13155">
      <formula>AND(BD9="同居",AND(BE9="",BF9=""))</formula>
    </cfRule>
  </conditionalFormatting>
  <conditionalFormatting sqref="CA9">
    <cfRule type="expression" dxfId="12273" priority="13154">
      <formula>AND(BZ9&lt;&gt;"",CA9="")</formula>
    </cfRule>
  </conditionalFormatting>
  <conditionalFormatting sqref="BZ9">
    <cfRule type="expression" dxfId="12272" priority="13153">
      <formula>AND(BZ9="",CA9&lt;&gt;"")</formula>
    </cfRule>
  </conditionalFormatting>
  <conditionalFormatting sqref="DT9">
    <cfRule type="expression" dxfId="12271" priority="13054">
      <formula>FL9&lt;&gt;""</formula>
    </cfRule>
    <cfRule type="expression" dxfId="12270" priority="13150">
      <formula>AND(DT9&lt;&gt;"",DS9="")</formula>
    </cfRule>
    <cfRule type="expression" dxfId="12269" priority="13151">
      <formula>AND(DS9&lt;&gt;"自立",DT9="")</formula>
    </cfRule>
    <cfRule type="expression" dxfId="12268" priority="13152">
      <formula>AND(DS9="自立",DT9&lt;&gt;"")</formula>
    </cfRule>
  </conditionalFormatting>
  <conditionalFormatting sqref="DV9">
    <cfRule type="expression" dxfId="12267" priority="13052">
      <formula>FL9&lt;&gt;""</formula>
    </cfRule>
    <cfRule type="expression" dxfId="12266" priority="13147">
      <formula>AND(DV9&lt;&gt;"",DU9="")</formula>
    </cfRule>
    <cfRule type="expression" dxfId="12265" priority="13148">
      <formula>AND(DU9="自立",DV9&lt;&gt;"")</formula>
    </cfRule>
    <cfRule type="expression" dxfId="12264" priority="13149">
      <formula>AND(DU9&lt;&gt;"自立",DV9="")</formula>
    </cfRule>
  </conditionalFormatting>
  <conditionalFormatting sqref="I9">
    <cfRule type="expression" dxfId="12263" priority="13146">
      <formula>I9=""</formula>
    </cfRule>
  </conditionalFormatting>
  <conditionalFormatting sqref="O9">
    <cfRule type="expression" dxfId="12262" priority="13140">
      <formula>FL9&lt;&gt;""</formula>
    </cfRule>
    <cfRule type="expression" dxfId="12261" priority="13145">
      <formula>O9=""</formula>
    </cfRule>
  </conditionalFormatting>
  <conditionalFormatting sqref="FM9">
    <cfRule type="expression" dxfId="12260" priority="13023">
      <formula>AND(FM9="",AND(P9:FI9=""))</formula>
    </cfRule>
    <cfRule type="expression" dxfId="12259" priority="13024">
      <formula>AND(FM9&lt;&gt;"",OR(P9:FI9&lt;&gt;""))</formula>
    </cfRule>
  </conditionalFormatting>
  <conditionalFormatting sqref="FL9">
    <cfRule type="expression" dxfId="12258" priority="13025">
      <formula>AND(FL9="",AND(P9:FI9=""))</formula>
    </cfRule>
    <cfRule type="expression" dxfId="12257" priority="13027">
      <formula>AND(FL9&lt;&gt;"",OR(P9:FI9&lt;&gt;""))</formula>
    </cfRule>
  </conditionalFormatting>
  <conditionalFormatting sqref="FK9">
    <cfRule type="expression" dxfId="12256" priority="13026">
      <formula>FK9=""</formula>
    </cfRule>
  </conditionalFormatting>
  <conditionalFormatting sqref="C10">
    <cfRule type="expression" dxfId="12255" priority="13022">
      <formula>C10=""</formula>
    </cfRule>
  </conditionalFormatting>
  <conditionalFormatting sqref="D10">
    <cfRule type="expression" dxfId="12254" priority="13021">
      <formula>D10=""</formula>
    </cfRule>
  </conditionalFormatting>
  <conditionalFormatting sqref="E10">
    <cfRule type="expression" dxfId="12253" priority="13020">
      <formula>E10=""</formula>
    </cfRule>
  </conditionalFormatting>
  <conditionalFormatting sqref="G10">
    <cfRule type="expression" dxfId="12252" priority="13019">
      <formula>G10=""</formula>
    </cfRule>
  </conditionalFormatting>
  <conditionalFormatting sqref="J10">
    <cfRule type="expression" dxfId="12251" priority="12760">
      <formula>FL10&lt;&gt;""</formula>
    </cfRule>
    <cfRule type="expression" dxfId="12250" priority="13018">
      <formula>AND(J10="",K10="")</formula>
    </cfRule>
  </conditionalFormatting>
  <conditionalFormatting sqref="K10">
    <cfRule type="expression" dxfId="12249" priority="12759">
      <formula>FL10&lt;&gt;""</formula>
    </cfRule>
    <cfRule type="expression" dxfId="12248" priority="13017">
      <formula>AND(J10="",K10="")</formula>
    </cfRule>
  </conditionalFormatting>
  <conditionalFormatting sqref="N10">
    <cfRule type="expression" dxfId="12247" priority="12758">
      <formula>FL10&lt;&gt;""</formula>
    </cfRule>
    <cfRule type="expression" dxfId="12246" priority="13016">
      <formula>N10=""</formula>
    </cfRule>
  </conditionalFormatting>
  <conditionalFormatting sqref="P10">
    <cfRule type="expression" dxfId="12245" priority="12756">
      <formula>FL10&lt;&gt;""</formula>
    </cfRule>
    <cfRule type="expression" dxfId="12244" priority="13014">
      <formula>AND(P10&lt;&gt;"",OR(Q10:AC10&lt;&gt;""))</formula>
    </cfRule>
    <cfRule type="expression" dxfId="12243" priority="13015">
      <formula>AND(P10="",AND(Q10:AC10=""))</formula>
    </cfRule>
  </conditionalFormatting>
  <conditionalFormatting sqref="Q10">
    <cfRule type="expression" dxfId="12242" priority="12755">
      <formula>FL10&lt;&gt;""</formula>
    </cfRule>
    <cfRule type="expression" dxfId="12241" priority="13012">
      <formula>AND(P10&lt;&gt;"",OR(Q10:AC10&lt;&gt;""))</formula>
    </cfRule>
    <cfRule type="expression" dxfId="12240" priority="13013">
      <formula>AND(P10="",AND(Q10:AC10=""))</formula>
    </cfRule>
  </conditionalFormatting>
  <conditionalFormatting sqref="R10">
    <cfRule type="expression" dxfId="12239" priority="12754">
      <formula>FL10&lt;&gt;""</formula>
    </cfRule>
    <cfRule type="expression" dxfId="12238" priority="13010">
      <formula>AND(P10&lt;&gt;"",OR(Q10:AC10&lt;&gt;""))</formula>
    </cfRule>
    <cfRule type="expression" dxfId="12237" priority="13011">
      <formula>AND(P10="",AND(Q10:AC10=""))</formula>
    </cfRule>
  </conditionalFormatting>
  <conditionalFormatting sqref="S10">
    <cfRule type="expression" dxfId="12236" priority="12753">
      <formula>FL10&lt;&gt;""</formula>
    </cfRule>
    <cfRule type="expression" dxfId="12235" priority="12998">
      <formula>AND(P10&lt;&gt;"",OR(Q10:AC10&lt;&gt;""))</formula>
    </cfRule>
    <cfRule type="expression" dxfId="12234" priority="13009">
      <formula>AND(P10="",AND(Q10:AC10=""))</formula>
    </cfRule>
  </conditionalFormatting>
  <conditionalFormatting sqref="T10">
    <cfRule type="expression" dxfId="12233" priority="12752">
      <formula>FL10&lt;&gt;""</formula>
    </cfRule>
    <cfRule type="expression" dxfId="12232" priority="12997">
      <formula>AND(P10&lt;&gt;"",OR(Q10:AC10&lt;&gt;""))</formula>
    </cfRule>
    <cfRule type="expression" dxfId="12231" priority="13008">
      <formula>AND(P10="",AND(Q10:AC10=""))</formula>
    </cfRule>
  </conditionalFormatting>
  <conditionalFormatting sqref="U10">
    <cfRule type="expression" dxfId="12230" priority="12751">
      <formula>FL10&lt;&gt;""</formula>
    </cfRule>
    <cfRule type="expression" dxfId="12229" priority="12996">
      <formula>AND(P10&lt;&gt;"",OR(Q10:AC10&lt;&gt;""))</formula>
    </cfRule>
    <cfRule type="expression" dxfId="12228" priority="13007">
      <formula>AND(P10="",AND(Q10:AC10=""))</formula>
    </cfRule>
  </conditionalFormatting>
  <conditionalFormatting sqref="V10">
    <cfRule type="expression" dxfId="12227" priority="12750">
      <formula>FL10&lt;&gt;""</formula>
    </cfRule>
    <cfRule type="expression" dxfId="12226" priority="12995">
      <formula>AND(P10&lt;&gt;"",OR(Q10:AC10&lt;&gt;""))</formula>
    </cfRule>
    <cfRule type="expression" dxfId="12225" priority="13006">
      <formula>AND(P10="",AND(Q10:AC10=""))</formula>
    </cfRule>
  </conditionalFormatting>
  <conditionalFormatting sqref="W10">
    <cfRule type="expression" dxfId="12224" priority="12749">
      <formula>FL10&lt;&gt;""</formula>
    </cfRule>
    <cfRule type="expression" dxfId="12223" priority="12994">
      <formula>AND(P10&lt;&gt;"",OR(Q10:AC10&lt;&gt;""))</formula>
    </cfRule>
    <cfRule type="expression" dxfId="12222" priority="13005">
      <formula>AND(P10="",AND(Q10:AC10=""))</formula>
    </cfRule>
  </conditionalFormatting>
  <conditionalFormatting sqref="X10">
    <cfRule type="expression" dxfId="12221" priority="12748">
      <formula>FL10&lt;&gt;""</formula>
    </cfRule>
    <cfRule type="expression" dxfId="12220" priority="12993">
      <formula>AND(P10&lt;&gt;"",OR(Q10:AC10&lt;&gt;""))</formula>
    </cfRule>
    <cfRule type="expression" dxfId="12219" priority="13004">
      <formula>AND(P10="",AND(Q10:AC10=""))</formula>
    </cfRule>
  </conditionalFormatting>
  <conditionalFormatting sqref="Y10">
    <cfRule type="expression" dxfId="12218" priority="12747">
      <formula>FL10&lt;&gt;""</formula>
    </cfRule>
    <cfRule type="expression" dxfId="12217" priority="12992">
      <formula>AND(P10&lt;&gt;"",OR(Q10:AC10&lt;&gt;""))</formula>
    </cfRule>
    <cfRule type="expression" dxfId="12216" priority="13003">
      <formula>AND(P10="",AND(Q10:AC10=""))</formula>
    </cfRule>
  </conditionalFormatting>
  <conditionalFormatting sqref="Z10">
    <cfRule type="expression" dxfId="12215" priority="12746">
      <formula>FL10&lt;&gt;""</formula>
    </cfRule>
    <cfRule type="expression" dxfId="12214" priority="12991">
      <formula>AND(P10&lt;&gt;"",OR(Q10:AC10&lt;&gt;""))</formula>
    </cfRule>
    <cfRule type="expression" dxfId="12213" priority="13002">
      <formula>AND(P10="",AND(Q10:AC10=""))</formula>
    </cfRule>
  </conditionalFormatting>
  <conditionalFormatting sqref="AA10">
    <cfRule type="expression" dxfId="12212" priority="12745">
      <formula>FL10&lt;&gt;""</formula>
    </cfRule>
    <cfRule type="expression" dxfId="12211" priority="12990">
      <formula>AND(P10&lt;&gt;"",OR(Q10:AC10&lt;&gt;""))</formula>
    </cfRule>
    <cfRule type="expression" dxfId="12210" priority="13001">
      <formula>AND(P10="",AND(Q10:AC10=""))</formula>
    </cfRule>
  </conditionalFormatting>
  <conditionalFormatting sqref="AB10">
    <cfRule type="expression" dxfId="12209" priority="12744">
      <formula>FL10&lt;&gt;""</formula>
    </cfRule>
    <cfRule type="expression" dxfId="12208" priority="12989">
      <formula>AND(P10&lt;&gt;"",OR(Q10:AC10&lt;&gt;""))</formula>
    </cfRule>
    <cfRule type="expression" dxfId="12207" priority="13000">
      <formula>AND(P10="",AND(Q10:AC10=""))</formula>
    </cfRule>
  </conditionalFormatting>
  <conditionalFormatting sqref="AC10">
    <cfRule type="expression" dxfId="12206" priority="12743">
      <formula>FL10&lt;&gt;""</formula>
    </cfRule>
    <cfRule type="expression" dxfId="12205" priority="12988">
      <formula>AND(P10&lt;&gt;"",OR(Q10:AC10&lt;&gt;""))</formula>
    </cfRule>
    <cfRule type="expression" dxfId="12204" priority="12999">
      <formula>AND(P10="",AND(Q10:AC10=""))</formula>
    </cfRule>
  </conditionalFormatting>
  <conditionalFormatting sqref="AD10">
    <cfRule type="expression" dxfId="12203" priority="12742">
      <formula>FL10&lt;&gt;""</formula>
    </cfRule>
    <cfRule type="expression" dxfId="12202" priority="12985">
      <formula>AND(AD10="無",OR(AE10:AH10&lt;&gt;""))</formula>
    </cfRule>
    <cfRule type="expression" dxfId="12201" priority="12986">
      <formula>AND(AD10="有",AND(AE10:AH10=""))</formula>
    </cfRule>
    <cfRule type="expression" dxfId="12200" priority="12987">
      <formula>AD10=""</formula>
    </cfRule>
  </conditionalFormatting>
  <conditionalFormatting sqref="AE10">
    <cfRule type="expression" dxfId="12199" priority="12980">
      <formula>AND(AD10="無",OR(AE10:AH10&lt;&gt;""))</formula>
    </cfRule>
    <cfRule type="expression" dxfId="12198" priority="12984">
      <formula>AND(AD10="有",AND(AE10:AH10=""))</formula>
    </cfRule>
  </conditionalFormatting>
  <conditionalFormatting sqref="AF10">
    <cfRule type="expression" dxfId="12197" priority="12979">
      <formula>AND(AD10="無",OR(AE10:AH10&lt;&gt;""))</formula>
    </cfRule>
    <cfRule type="expression" dxfId="12196" priority="12983">
      <formula>AND(AD10="有",AND(AE10:AH10=""))</formula>
    </cfRule>
  </conditionalFormatting>
  <conditionalFormatting sqref="AG10">
    <cfRule type="expression" dxfId="12195" priority="12978">
      <formula>AND(AD10="無",OR(AE10:AH10&lt;&gt;""))</formula>
    </cfRule>
    <cfRule type="expression" dxfId="12194" priority="12982">
      <formula>AND(AD10="有",AND(AE10:AH10=""))</formula>
    </cfRule>
  </conditionalFormatting>
  <conditionalFormatting sqref="AH10">
    <cfRule type="expression" dxfId="12193" priority="12977">
      <formula>AND(AD10="無",OR(AE10:AH10&lt;&gt;""))</formula>
    </cfRule>
    <cfRule type="expression" dxfId="12192" priority="12981">
      <formula>AND(AD10="有",AND(AE10:AH10=""))</formula>
    </cfRule>
  </conditionalFormatting>
  <conditionalFormatting sqref="AI10">
    <cfRule type="expression" dxfId="12191" priority="12741">
      <formula>FL10&lt;&gt;""</formula>
    </cfRule>
    <cfRule type="expression" dxfId="12190" priority="12976">
      <formula>AI10=""</formula>
    </cfRule>
  </conditionalFormatting>
  <conditionalFormatting sqref="AJ10">
    <cfRule type="expression" dxfId="12189" priority="12740">
      <formula>FL10&lt;&gt;""</formula>
    </cfRule>
    <cfRule type="expression" dxfId="12188" priority="12975">
      <formula>AJ10=""</formula>
    </cfRule>
  </conditionalFormatting>
  <conditionalFormatting sqref="AK10">
    <cfRule type="expression" dxfId="12187" priority="12739">
      <formula>FL10&lt;&gt;""</formula>
    </cfRule>
    <cfRule type="expression" dxfId="12186" priority="12974">
      <formula>AK10=""</formula>
    </cfRule>
  </conditionalFormatting>
  <conditionalFormatting sqref="AL10">
    <cfRule type="expression" dxfId="12185" priority="12738">
      <formula>FL10&lt;&gt;""</formula>
    </cfRule>
    <cfRule type="expression" dxfId="12184" priority="12973">
      <formula>AL10=""</formula>
    </cfRule>
  </conditionalFormatting>
  <conditionalFormatting sqref="AM10">
    <cfRule type="expression" dxfId="12183" priority="12737">
      <formula>FL10&lt;&gt;""</formula>
    </cfRule>
    <cfRule type="expression" dxfId="12182" priority="12968">
      <formula>AND(AM10="なし",AN10&lt;&gt;"")</formula>
    </cfRule>
    <cfRule type="expression" dxfId="12181" priority="12969">
      <formula>AND(AM10="あり",AN10="")</formula>
    </cfRule>
    <cfRule type="expression" dxfId="12180" priority="12972">
      <formula>AM10=""</formula>
    </cfRule>
  </conditionalFormatting>
  <conditionalFormatting sqref="AN10">
    <cfRule type="expression" dxfId="12179" priority="12970">
      <formula>AND(AM10="なし",AN10&lt;&gt;"")</formula>
    </cfRule>
    <cfRule type="expression" dxfId="12178" priority="12971">
      <formula>AND(AM10="あり",AN10="")</formula>
    </cfRule>
  </conditionalFormatting>
  <conditionalFormatting sqref="AO10">
    <cfRule type="expression" dxfId="12177" priority="12736">
      <formula>FL10&lt;&gt;""</formula>
    </cfRule>
    <cfRule type="expression" dxfId="12176" priority="12966">
      <formula>AND(AO10&lt;&gt;"",OR(AP10:BC10&lt;&gt;""))</formula>
    </cfRule>
    <cfRule type="expression" dxfId="12175" priority="12967">
      <formula>AND(AO10="",AND(AP10:BC10=""))</formula>
    </cfRule>
  </conditionalFormatting>
  <conditionalFormatting sqref="AP10">
    <cfRule type="expression" dxfId="12174" priority="12735">
      <formula>FL10&lt;&gt;""</formula>
    </cfRule>
    <cfRule type="expression" dxfId="12173" priority="12964">
      <formula>AND(AO10&lt;&gt;"",OR(AP10:BC10&lt;&gt;""))</formula>
    </cfRule>
    <cfRule type="expression" dxfId="12172" priority="12965">
      <formula>AND(AO10="",AND(AP10:BC10=""))</formula>
    </cfRule>
  </conditionalFormatting>
  <conditionalFormatting sqref="AQ10">
    <cfRule type="expression" dxfId="12171" priority="12734">
      <formula>FL10&lt;&gt;""</formula>
    </cfRule>
    <cfRule type="expression" dxfId="12170" priority="12962">
      <formula>AND(AO10&lt;&gt;"",OR(AP10:BC10&lt;&gt;""))</formula>
    </cfRule>
    <cfRule type="expression" dxfId="12169" priority="12963">
      <formula>AND(AO10="",AND(AP10:BC10=""))</formula>
    </cfRule>
  </conditionalFormatting>
  <conditionalFormatting sqref="AR10">
    <cfRule type="expression" dxfId="12168" priority="12733">
      <formula>FL10&lt;&gt;""</formula>
    </cfRule>
    <cfRule type="expression" dxfId="12167" priority="12960">
      <formula>AND(AO10&lt;&gt;"",OR(AP10:BC10&lt;&gt;""))</formula>
    </cfRule>
    <cfRule type="expression" dxfId="12166" priority="12961">
      <formula>AND(AO10="",AND(AP10:BC10=""))</formula>
    </cfRule>
  </conditionalFormatting>
  <conditionalFormatting sqref="AS10">
    <cfRule type="expression" dxfId="12165" priority="12732">
      <formula>FL10&lt;&gt;""</formula>
    </cfRule>
    <cfRule type="expression" dxfId="12164" priority="12958">
      <formula>AND(AO10&lt;&gt;"",OR(AP10:BC10&lt;&gt;""))</formula>
    </cfRule>
    <cfRule type="expression" dxfId="12163" priority="12959">
      <formula>AND(AO10="",AND(AP10:BC10=""))</formula>
    </cfRule>
  </conditionalFormatting>
  <conditionalFormatting sqref="AT10">
    <cfRule type="expression" dxfId="12162" priority="12731">
      <formula>FL10&lt;&gt;""</formula>
    </cfRule>
    <cfRule type="expression" dxfId="12161" priority="12956">
      <formula>AND(AO10&lt;&gt;"",OR(AP10:BC10&lt;&gt;""))</formula>
    </cfRule>
    <cfRule type="expression" dxfId="12160" priority="12957">
      <formula>AND(AO10="",AND(AP10:BC10=""))</formula>
    </cfRule>
  </conditionalFormatting>
  <conditionalFormatting sqref="AU10">
    <cfRule type="expression" dxfId="12159" priority="12730">
      <formula>FL10&lt;&gt;""</formula>
    </cfRule>
    <cfRule type="expression" dxfId="12158" priority="12954">
      <formula>AND(AO10&lt;&gt;"",OR(AP10:BC10&lt;&gt;""))</formula>
    </cfRule>
    <cfRule type="expression" dxfId="12157" priority="12955">
      <formula>AND(AO10="",AND(AP10:BC10=""))</formula>
    </cfRule>
  </conditionalFormatting>
  <conditionalFormatting sqref="AV10">
    <cfRule type="expression" dxfId="12156" priority="12729">
      <formula>FL10&lt;&gt;""</formula>
    </cfRule>
    <cfRule type="expression" dxfId="12155" priority="12952">
      <formula>AND(AO10&lt;&gt;"",OR(AP10:BC10&lt;&gt;""))</formula>
    </cfRule>
    <cfRule type="expression" dxfId="12154" priority="12953">
      <formula>AND(AO10="",AND(AP10:BC10=""))</formula>
    </cfRule>
  </conditionalFormatting>
  <conditionalFormatting sqref="AW10">
    <cfRule type="expression" dxfId="12153" priority="12728">
      <formula>FL10&lt;&gt;""</formula>
    </cfRule>
    <cfRule type="expression" dxfId="12152" priority="12950">
      <formula>AND(AO10&lt;&gt;"",OR(AP10:BC10&lt;&gt;""))</formula>
    </cfRule>
    <cfRule type="expression" dxfId="12151" priority="12951">
      <formula>AND(AO10="",AND(AP10:BC10=""))</formula>
    </cfRule>
  </conditionalFormatting>
  <conditionalFormatting sqref="AX10">
    <cfRule type="expression" dxfId="12150" priority="12727">
      <formula>FL10&lt;&gt;""</formula>
    </cfRule>
    <cfRule type="expression" dxfId="12149" priority="12948">
      <formula>AND(AO10&lt;&gt;"",OR(AP10:BC10&lt;&gt;""))</formula>
    </cfRule>
    <cfRule type="expression" dxfId="12148" priority="12949">
      <formula>AND(AO10="",AND(AP10:BC10=""))</formula>
    </cfRule>
  </conditionalFormatting>
  <conditionalFormatting sqref="AY10">
    <cfRule type="expression" dxfId="12147" priority="12726">
      <formula>FL10&lt;&gt;""</formula>
    </cfRule>
    <cfRule type="expression" dxfId="12146" priority="12946">
      <formula>AND(AO10&lt;&gt;"",OR(AP10:BC10&lt;&gt;""))</formula>
    </cfRule>
    <cfRule type="expression" dxfId="12145" priority="12947">
      <formula>AND(AO10="",AND(AP10:BC10=""))</formula>
    </cfRule>
  </conditionalFormatting>
  <conditionalFormatting sqref="AZ10">
    <cfRule type="expression" dxfId="12144" priority="12725">
      <formula>FL10&lt;&gt;""</formula>
    </cfRule>
    <cfRule type="expression" dxfId="12143" priority="12944">
      <formula>AND(AO10&lt;&gt;"",OR(AP10:BC10&lt;&gt;""))</formula>
    </cfRule>
    <cfRule type="expression" dxfId="12142" priority="12945">
      <formula>AND(AO10="",AND(AP10:BC10=""))</formula>
    </cfRule>
  </conditionalFormatting>
  <conditionalFormatting sqref="BA10">
    <cfRule type="expression" dxfId="12141" priority="12724">
      <formula>FL10&lt;&gt;""</formula>
    </cfRule>
    <cfRule type="expression" dxfId="12140" priority="12942">
      <formula>AND(AO10&lt;&gt;"",OR(AP10:BC10&lt;&gt;""))</formula>
    </cfRule>
    <cfRule type="expression" dxfId="12139" priority="12943">
      <formula>AND(AO10="",AND(AP10:BC10=""))</formula>
    </cfRule>
  </conditionalFormatting>
  <conditionalFormatting sqref="BB10">
    <cfRule type="expression" dxfId="12138" priority="12723">
      <formula>FL10&lt;&gt;""</formula>
    </cfRule>
    <cfRule type="expression" dxfId="12137" priority="12940">
      <formula>AND(AO10&lt;&gt;"",OR(AP10:BC10&lt;&gt;""))</formula>
    </cfRule>
    <cfRule type="expression" dxfId="12136" priority="12941">
      <formula>AND(AO10="",AND(AP10:BC10=""))</formula>
    </cfRule>
  </conditionalFormatting>
  <conditionalFormatting sqref="BC10">
    <cfRule type="expression" dxfId="12135" priority="12722">
      <formula>FL10&lt;&gt;""</formula>
    </cfRule>
    <cfRule type="expression" dxfId="12134" priority="12938">
      <formula>AND(AO10&lt;&gt;"",OR(AP10:BC10&lt;&gt;""))</formula>
    </cfRule>
    <cfRule type="expression" dxfId="12133" priority="12939">
      <formula>AND(AO10="",AND(AP10:BC10=""))</formula>
    </cfRule>
  </conditionalFormatting>
  <conditionalFormatting sqref="BF10">
    <cfRule type="expression" dxfId="12132" priority="12779">
      <formula>AND(BD10="独居",BF10&gt;=1)</formula>
    </cfRule>
    <cfRule type="expression" dxfId="12131" priority="12936">
      <formula>AND(BD10="同居",AND(BM10="",BF10&lt;&gt;COUNTA(BH10:BL10)))</formula>
    </cfRule>
    <cfRule type="expression" dxfId="12130" priority="12937">
      <formula>AND(BD10="同居",OR(BF10="",BF10=0))</formula>
    </cfRule>
  </conditionalFormatting>
  <conditionalFormatting sqref="BG10">
    <cfRule type="expression" dxfId="12129" priority="12934">
      <formula>AND(BD10="独居",BG10&gt;=1)</formula>
    </cfRule>
    <cfRule type="expression" dxfId="12128" priority="12935">
      <formula>AND(BD10="同居",OR(BG10="",BG10&gt;BF10))</formula>
    </cfRule>
  </conditionalFormatting>
  <conditionalFormatting sqref="BH10">
    <cfRule type="expression" dxfId="12127" priority="12927">
      <formula>AND(BD10="独居",OR(BH10:BM10&lt;&gt;""))</formula>
    </cfRule>
    <cfRule type="expression" dxfId="12126" priority="12933">
      <formula>AND(BD10="同居",AND(BM10="",BF10&lt;&gt;COUNTA(BH10:BL10)))</formula>
    </cfRule>
  </conditionalFormatting>
  <conditionalFormatting sqref="BI10">
    <cfRule type="expression" dxfId="12125" priority="12926">
      <formula>AND(BD10="独居",OR(BH10:BM10&lt;&gt;""))</formula>
    </cfRule>
    <cfRule type="expression" dxfId="12124" priority="12932">
      <formula>AND(BD10="同居",AND(BM10="",BF10&lt;&gt;COUNTA(BH10:BL10)))</formula>
    </cfRule>
  </conditionalFormatting>
  <conditionalFormatting sqref="BJ10">
    <cfRule type="expression" dxfId="12123" priority="12925">
      <formula>AND(BD10="独居",OR(BH10:BM10&lt;&gt;""))</formula>
    </cfRule>
    <cfRule type="expression" dxfId="12122" priority="12931">
      <formula>AND(BD10="同居",AND(BM10="",BF10&lt;&gt;COUNTA(BH10:BL10)))</formula>
    </cfRule>
  </conditionalFormatting>
  <conditionalFormatting sqref="BK10">
    <cfRule type="expression" dxfId="12121" priority="12924">
      <formula>AND(BD10="独居",OR(BH10:BM10&lt;&gt;""))</formula>
    </cfRule>
    <cfRule type="expression" dxfId="12120" priority="12930">
      <formula>AND(BD10="同居",AND(BM10="",BF10&lt;&gt;COUNTA(BH10:BL10)))</formula>
    </cfRule>
  </conditionalFormatting>
  <conditionalFormatting sqref="BL10">
    <cfRule type="expression" dxfId="12119" priority="12923">
      <formula>AND(BD10="独居",OR(BH10:BM10&lt;&gt;""))</formula>
    </cfRule>
    <cfRule type="expression" dxfId="12118" priority="12929">
      <formula>AND(BD10="同居",AND(BM10="",BF10&lt;&gt;COUNTA(BH10:BL10)))</formula>
    </cfRule>
  </conditionalFormatting>
  <conditionalFormatting sqref="BM10">
    <cfRule type="expression" dxfId="12117" priority="12922">
      <formula>AND(BD10="独居",OR(BH10:BM10&lt;&gt;""))</formula>
    </cfRule>
    <cfRule type="expression" dxfId="12116" priority="12928">
      <formula>AND(BD10="同居",AND(BM10="",BF10&lt;&gt;COUNTA(BH10:BL10)))</formula>
    </cfRule>
  </conditionalFormatting>
  <conditionalFormatting sqref="CF10">
    <cfRule type="expression" dxfId="12115" priority="12709">
      <formula>FL10&lt;&gt;""</formula>
    </cfRule>
    <cfRule type="expression" dxfId="12114" priority="12921">
      <formula>CF10=""</formula>
    </cfRule>
  </conditionalFormatting>
  <conditionalFormatting sqref="CG10">
    <cfRule type="expression" dxfId="12113" priority="12708">
      <formula>FL10&lt;&gt;""</formula>
    </cfRule>
    <cfRule type="expression" dxfId="12112" priority="12920">
      <formula>CG10=""</formula>
    </cfRule>
  </conditionalFormatting>
  <conditionalFormatting sqref="CH10">
    <cfRule type="expression" dxfId="12111" priority="12707">
      <formula>FL10&lt;&gt;""</formula>
    </cfRule>
    <cfRule type="expression" dxfId="12110" priority="12919">
      <formula>CH10=""</formula>
    </cfRule>
  </conditionalFormatting>
  <conditionalFormatting sqref="CI10">
    <cfRule type="expression" dxfId="12109" priority="12706">
      <formula>FL10&lt;&gt;""</formula>
    </cfRule>
    <cfRule type="expression" dxfId="12108" priority="12918">
      <formula>CI10=""</formula>
    </cfRule>
  </conditionalFormatting>
  <conditionalFormatting sqref="CJ10">
    <cfRule type="expression" dxfId="12107" priority="12705">
      <formula>FL10&lt;&gt;""</formula>
    </cfRule>
    <cfRule type="expression" dxfId="12106" priority="12917">
      <formula>CJ10=""</formula>
    </cfRule>
  </conditionalFormatting>
  <conditionalFormatting sqref="CK10">
    <cfRule type="expression" dxfId="12105" priority="12704">
      <formula>FL10&lt;&gt;""</formula>
    </cfRule>
    <cfRule type="expression" dxfId="12104" priority="12916">
      <formula>CK10=""</formula>
    </cfRule>
  </conditionalFormatting>
  <conditionalFormatting sqref="CL10">
    <cfRule type="expression" dxfId="12103" priority="12703">
      <formula>FL10&lt;&gt;""</formula>
    </cfRule>
    <cfRule type="expression" dxfId="12102" priority="12915">
      <formula>CL10=""</formula>
    </cfRule>
  </conditionalFormatting>
  <conditionalFormatting sqref="CM10">
    <cfRule type="expression" dxfId="12101" priority="12702">
      <formula>FL10&lt;&gt;""</formula>
    </cfRule>
    <cfRule type="expression" dxfId="12100" priority="12914">
      <formula>CM10=""</formula>
    </cfRule>
  </conditionalFormatting>
  <conditionalFormatting sqref="CN10">
    <cfRule type="expression" dxfId="12099" priority="12778">
      <formula>AND(CM10=0,CN10&lt;&gt;"")</formula>
    </cfRule>
    <cfRule type="expression" dxfId="12098" priority="12913">
      <formula>AND(CM10&gt;0,CN10="")</formula>
    </cfRule>
  </conditionalFormatting>
  <conditionalFormatting sqref="CO10">
    <cfRule type="expression" dxfId="12097" priority="12701">
      <formula>FL10&lt;&gt;""</formula>
    </cfRule>
    <cfRule type="expression" dxfId="12096" priority="12911">
      <formula>AND(CO10&lt;&gt;"",OR(CP10:CS10&lt;&gt;""))</formula>
    </cfRule>
    <cfRule type="expression" dxfId="12095" priority="12912">
      <formula>AND(CO10="",AND(CP10:CS10=""))</formula>
    </cfRule>
  </conditionalFormatting>
  <conditionalFormatting sqref="CP10">
    <cfRule type="expression" dxfId="12094" priority="12700">
      <formula>FL10&lt;&gt;""</formula>
    </cfRule>
    <cfRule type="expression" dxfId="12093" priority="12909">
      <formula>AND(CO10&lt;&gt;"",OR(CP10:CS10&lt;&gt;""))</formula>
    </cfRule>
    <cfRule type="expression" dxfId="12092" priority="12910">
      <formula>AND(CO10="",AND(CP10:CS10=""))</formula>
    </cfRule>
  </conditionalFormatting>
  <conditionalFormatting sqref="CQ10">
    <cfRule type="expression" dxfId="12091" priority="12699">
      <formula>FL10&lt;&gt;""</formula>
    </cfRule>
    <cfRule type="expression" dxfId="12090" priority="12907">
      <formula>AND(CO10&lt;&gt;"",OR(CP10:CS10&lt;&gt;""))</formula>
    </cfRule>
    <cfRule type="expression" dxfId="12089" priority="12908">
      <formula>AND(CO10="",AND(CP10:CS10=""))</formula>
    </cfRule>
  </conditionalFormatting>
  <conditionalFormatting sqref="CR10">
    <cfRule type="expression" dxfId="12088" priority="12698">
      <formula>FL10&lt;&gt;""</formula>
    </cfRule>
    <cfRule type="expression" dxfId="12087" priority="12905">
      <formula>AND(CO10&lt;&gt;"",OR(CP10:CS10&lt;&gt;""))</formula>
    </cfRule>
    <cfRule type="expression" dxfId="12086" priority="12906">
      <formula>AND(CO10="",AND(CP10:CS10=""))</formula>
    </cfRule>
  </conditionalFormatting>
  <conditionalFormatting sqref="CS10">
    <cfRule type="expression" dxfId="12085" priority="12697">
      <formula>FL10&lt;&gt;""</formula>
    </cfRule>
    <cfRule type="expression" dxfId="12084" priority="12903">
      <formula>AND(CO10&lt;&gt;"",OR(CP10:CS10&lt;&gt;""))</formula>
    </cfRule>
    <cfRule type="expression" dxfId="12083" priority="12904">
      <formula>AND(CO10="",AND(CP10:CS10=""))</formula>
    </cfRule>
  </conditionalFormatting>
  <conditionalFormatting sqref="CT10">
    <cfRule type="expression" dxfId="12082" priority="12696">
      <formula>FL10&lt;&gt;""</formula>
    </cfRule>
    <cfRule type="expression" dxfId="12081" priority="12902">
      <formula>CT10=""</formula>
    </cfRule>
  </conditionalFormatting>
  <conditionalFormatting sqref="CU10">
    <cfRule type="expression" dxfId="12080" priority="12695">
      <formula>FL10&lt;&gt;""</formula>
    </cfRule>
    <cfRule type="expression" dxfId="12079" priority="12901">
      <formula>CU10=""</formula>
    </cfRule>
  </conditionalFormatting>
  <conditionalFormatting sqref="CV10">
    <cfRule type="expression" dxfId="12078" priority="12694">
      <formula>FL10&lt;&gt;""</formula>
    </cfRule>
    <cfRule type="expression" dxfId="12077" priority="12899">
      <formula>AND(CV10&lt;&gt;"",OR(CW10:DH10&lt;&gt;""))</formula>
    </cfRule>
    <cfRule type="expression" dxfId="12076" priority="12900">
      <formula>AND(CV10="",AND(CW10:DH10=""))</formula>
    </cfRule>
  </conditionalFormatting>
  <conditionalFormatting sqref="CW10">
    <cfRule type="expression" dxfId="12075" priority="12693">
      <formula>FL10&lt;&gt;""</formula>
    </cfRule>
    <cfRule type="expression" dxfId="12074" priority="12873">
      <formula>AND(CX10&lt;&gt;"",CW10="")</formula>
    </cfRule>
    <cfRule type="expression" dxfId="12073" priority="12897">
      <formula>AND(CV10&lt;&gt;"",OR(CW10:DH10&lt;&gt;""))</formula>
    </cfRule>
    <cfRule type="expression" dxfId="12072" priority="12898">
      <formula>AND(CV10="",AND(CW10:DH10=""))</formula>
    </cfRule>
  </conditionalFormatting>
  <conditionalFormatting sqref="CX10">
    <cfRule type="expression" dxfId="12071" priority="12692">
      <formula>FL10&lt;&gt;""</formula>
    </cfRule>
    <cfRule type="expression" dxfId="12070" priority="12874">
      <formula>AND(CW10&lt;&gt;"",CX10="")</formula>
    </cfRule>
    <cfRule type="expression" dxfId="12069" priority="12895">
      <formula>AND(CV10&lt;&gt;"",OR(CW10:DH10&lt;&gt;""))</formula>
    </cfRule>
    <cfRule type="expression" dxfId="12068" priority="12896">
      <formula>AND(CV10="",AND(CW10:DH10=""))</formula>
    </cfRule>
  </conditionalFormatting>
  <conditionalFormatting sqref="CY10">
    <cfRule type="expression" dxfId="12067" priority="12691">
      <formula>FL10&lt;&gt;""</formula>
    </cfRule>
    <cfRule type="expression" dxfId="12066" priority="12893">
      <formula>AND(CV10&lt;&gt;"",OR(CW10:DH10&lt;&gt;""))</formula>
    </cfRule>
    <cfRule type="expression" dxfId="12065" priority="12894">
      <formula>AND(CV10="",AND(CW10:DH10=""))</formula>
    </cfRule>
  </conditionalFormatting>
  <conditionalFormatting sqref="CZ10">
    <cfRule type="expression" dxfId="12064" priority="12690">
      <formula>FL10&lt;&gt;""</formula>
    </cfRule>
    <cfRule type="expression" dxfId="12063" priority="12871">
      <formula>AND(DA10&lt;&gt;"",CZ10="")</formula>
    </cfRule>
    <cfRule type="expression" dxfId="12062" priority="12891">
      <formula>AND(CV10&lt;&gt;"",OR(CW10:DH10&lt;&gt;""))</formula>
    </cfRule>
    <cfRule type="expression" dxfId="12061" priority="12892">
      <formula>AND(CV10="",AND(CW10:DH10=""))</formula>
    </cfRule>
  </conditionalFormatting>
  <conditionalFormatting sqref="DA10">
    <cfRule type="expression" dxfId="12060" priority="12689">
      <formula>FL10&lt;&gt;""</formula>
    </cfRule>
    <cfRule type="expression" dxfId="12059" priority="12872">
      <formula>AND(CZ10&lt;&gt;"",DA10="")</formula>
    </cfRule>
    <cfRule type="expression" dxfId="12058" priority="12889">
      <formula>AND(CV10&lt;&gt;"",OR(CW10:DH10&lt;&gt;""))</formula>
    </cfRule>
    <cfRule type="expression" dxfId="12057" priority="12890">
      <formula>AND(CV10="",AND(CW10:DH10=""))</formula>
    </cfRule>
  </conditionalFormatting>
  <conditionalFormatting sqref="DB10">
    <cfRule type="expression" dxfId="12056" priority="12688">
      <formula>FL10&lt;&gt;""</formula>
    </cfRule>
    <cfRule type="expression" dxfId="12055" priority="12887">
      <formula>AND(CV10&lt;&gt;"",OR(CW10:DH10&lt;&gt;""))</formula>
    </cfRule>
    <cfRule type="expression" dxfId="12054" priority="12888">
      <formula>AND(CV10="",AND(CW10:DH10=""))</formula>
    </cfRule>
  </conditionalFormatting>
  <conditionalFormatting sqref="DC10">
    <cfRule type="expression" dxfId="12053" priority="12687">
      <formula>FL10&lt;&gt;""</formula>
    </cfRule>
    <cfRule type="expression" dxfId="12052" priority="12885">
      <formula>AND(CV10&lt;&gt;"",OR(CW10:DH10&lt;&gt;""))</formula>
    </cfRule>
    <cfRule type="expression" dxfId="12051" priority="12886">
      <formula>AND(CV10="",AND(CW10:DH10=""))</formula>
    </cfRule>
  </conditionalFormatting>
  <conditionalFormatting sqref="DD10">
    <cfRule type="expression" dxfId="12050" priority="12686">
      <formula>FL10&lt;&gt;""</formula>
    </cfRule>
    <cfRule type="expression" dxfId="12049" priority="12883">
      <formula>AND(CV10&lt;&gt;"",OR(CW10:DH10&lt;&gt;""))</formula>
    </cfRule>
    <cfRule type="expression" dxfId="12048" priority="12884">
      <formula>AND(CV10="",AND(CW10:DH10=""))</formula>
    </cfRule>
  </conditionalFormatting>
  <conditionalFormatting sqref="DE10">
    <cfRule type="expression" dxfId="12047" priority="12685">
      <formula>FL10&lt;&gt;""</formula>
    </cfRule>
    <cfRule type="expression" dxfId="12046" priority="12867">
      <formula>AND(DF10&lt;&gt;"",DE10="")</formula>
    </cfRule>
    <cfRule type="expression" dxfId="12045" priority="12881">
      <formula>AND(CV10&lt;&gt;"",OR(CW10:DH10&lt;&gt;""))</formula>
    </cfRule>
    <cfRule type="expression" dxfId="12044" priority="12882">
      <formula>AND(CV10="",AND(CW10:DH10=""))</formula>
    </cfRule>
  </conditionalFormatting>
  <conditionalFormatting sqref="DF10">
    <cfRule type="expression" dxfId="12043" priority="12684">
      <formula>FL10&lt;&gt;""</formula>
    </cfRule>
    <cfRule type="expression" dxfId="12042" priority="12868">
      <formula>AND(DE10&lt;&gt;"",DF10="")</formula>
    </cfRule>
    <cfRule type="expression" dxfId="12041" priority="12879">
      <formula>AND(CV10&lt;&gt;"",OR(CW10:DH10&lt;&gt;""))</formula>
    </cfRule>
    <cfRule type="expression" dxfId="12040" priority="12880">
      <formula>AND(CV10="",AND(CW10:DH10=""))</formula>
    </cfRule>
  </conditionalFormatting>
  <conditionalFormatting sqref="DG10">
    <cfRule type="expression" dxfId="12039" priority="12683">
      <formula>FL10&lt;&gt;""</formula>
    </cfRule>
    <cfRule type="expression" dxfId="12038" priority="12877">
      <formula>AND(CV10&lt;&gt;"",OR(CW10:DH10&lt;&gt;""))</formula>
    </cfRule>
    <cfRule type="expression" dxfId="12037" priority="12878">
      <formula>AND(CV10="",AND(CW10:DH10=""))</formula>
    </cfRule>
  </conditionalFormatting>
  <conditionalFormatting sqref="DH10">
    <cfRule type="expression" dxfId="12036" priority="12682">
      <formula>FL10&lt;&gt;""</formula>
    </cfRule>
    <cfRule type="expression" dxfId="12035" priority="12875">
      <formula>AND(CV10&lt;&gt;"",OR(CW10:DH10&lt;&gt;""))</formula>
    </cfRule>
    <cfRule type="expression" dxfId="12034" priority="12876">
      <formula>AND(CV10="",AND(CW10:DH10=""))</formula>
    </cfRule>
  </conditionalFormatting>
  <conditionalFormatting sqref="DI10">
    <cfRule type="expression" dxfId="12033" priority="12681">
      <formula>FL10&lt;&gt;""</formula>
    </cfRule>
    <cfRule type="expression" dxfId="12032" priority="12870">
      <formula>DI10=""</formula>
    </cfRule>
  </conditionalFormatting>
  <conditionalFormatting sqref="DJ10">
    <cfRule type="expression" dxfId="12031" priority="12680">
      <formula>FL10&lt;&gt;""</formula>
    </cfRule>
    <cfRule type="expression" dxfId="12030" priority="12869">
      <formula>AND(DI10&lt;&gt;"自立",DJ10="")</formula>
    </cfRule>
  </conditionalFormatting>
  <conditionalFormatting sqref="DK10">
    <cfRule type="expression" dxfId="12029" priority="12679">
      <formula>FL10&lt;&gt;""</formula>
    </cfRule>
    <cfRule type="expression" dxfId="12028" priority="12866">
      <formula>DK10=""</formula>
    </cfRule>
  </conditionalFormatting>
  <conditionalFormatting sqref="DL10">
    <cfRule type="expression" dxfId="12027" priority="12864">
      <formula>AND(DK10&lt;&gt;"アレルギー食",DL10&lt;&gt;"")</formula>
    </cfRule>
    <cfRule type="expression" dxfId="12026" priority="12865">
      <formula>AND(DK10="アレルギー食",DL10="")</formula>
    </cfRule>
  </conditionalFormatting>
  <conditionalFormatting sqref="DM10">
    <cfRule type="expression" dxfId="12025" priority="12678">
      <formula>FL10&lt;&gt;""</formula>
    </cfRule>
    <cfRule type="expression" dxfId="12024" priority="12863">
      <formula>DM10=""</formula>
    </cfRule>
  </conditionalFormatting>
  <conditionalFormatting sqref="DN10">
    <cfRule type="expression" dxfId="12023" priority="12677">
      <formula>FL10&lt;&gt;""</formula>
    </cfRule>
    <cfRule type="expression" dxfId="12022" priority="12857">
      <formula>AND(DN10&lt;&gt;"",DM10="")</formula>
    </cfRule>
    <cfRule type="expression" dxfId="12021" priority="12861">
      <formula>AND(DM10&lt;&gt;"自立",DN10="")</formula>
    </cfRule>
    <cfRule type="expression" dxfId="12020" priority="12862">
      <formula>AND(DM10="自立",DN10&lt;&gt;"")</formula>
    </cfRule>
  </conditionalFormatting>
  <conditionalFormatting sqref="DO10">
    <cfRule type="expression" dxfId="12019" priority="12676">
      <formula>FL10&lt;&gt;""</formula>
    </cfRule>
    <cfRule type="expression" dxfId="12018" priority="12860">
      <formula>DO10=""</formula>
    </cfRule>
  </conditionalFormatting>
  <conditionalFormatting sqref="DP10">
    <cfRule type="expression" dxfId="12017" priority="12675">
      <formula>FL10&lt;&gt;""</formula>
    </cfRule>
    <cfRule type="expression" dxfId="12016" priority="12856">
      <formula>AND(DP10&lt;&gt;"",DO10="")</formula>
    </cfRule>
    <cfRule type="expression" dxfId="12015" priority="12858">
      <formula>AND(DO10&lt;&gt;"自立",DP10="")</formula>
    </cfRule>
    <cfRule type="expression" dxfId="12014" priority="12859">
      <formula>AND(DO10="自立",DP10&lt;&gt;"")</formula>
    </cfRule>
  </conditionalFormatting>
  <conditionalFormatting sqref="DQ10">
    <cfRule type="expression" dxfId="12013" priority="12674">
      <formula>FL10&lt;&gt;""</formula>
    </cfRule>
    <cfRule type="expression" dxfId="12012" priority="12855">
      <formula>DQ10=""</formula>
    </cfRule>
  </conditionalFormatting>
  <conditionalFormatting sqref="DR10">
    <cfRule type="expression" dxfId="12011" priority="12673">
      <formula>FL10&lt;&gt;""</formula>
    </cfRule>
    <cfRule type="expression" dxfId="12010" priority="12852">
      <formula>AND(DR10&lt;&gt;"",DQ10="")</formula>
    </cfRule>
    <cfRule type="expression" dxfId="12009" priority="12853">
      <formula>AND(DQ10&lt;&gt;"自立",DR10="")</formula>
    </cfRule>
    <cfRule type="expression" dxfId="12008" priority="12854">
      <formula>AND(DQ10="自立",DR10&lt;&gt;"")</formula>
    </cfRule>
  </conditionalFormatting>
  <conditionalFormatting sqref="DS10">
    <cfRule type="expression" dxfId="12007" priority="12672">
      <formula>FL10&lt;&gt;""</formula>
    </cfRule>
    <cfRule type="expression" dxfId="12006" priority="12851">
      <formula>DS10=""</formula>
    </cfRule>
  </conditionalFormatting>
  <conditionalFormatting sqref="DU10">
    <cfRule type="expression" dxfId="12005" priority="12670">
      <formula>FL10&lt;&gt;""</formula>
    </cfRule>
    <cfRule type="expression" dxfId="12004" priority="12850">
      <formula>DU10=""</formula>
    </cfRule>
  </conditionalFormatting>
  <conditionalFormatting sqref="DZ10">
    <cfRule type="expression" dxfId="12003" priority="12668">
      <formula>FL10&lt;&gt;""</formula>
    </cfRule>
    <cfRule type="expression" dxfId="12002" priority="12800">
      <formula>AND(EA10&lt;&gt;"",DZ10&lt;&gt;"その他")</formula>
    </cfRule>
    <cfRule type="expression" dxfId="12001" priority="12849">
      <formula>DZ10=""</formula>
    </cfRule>
  </conditionalFormatting>
  <conditionalFormatting sqref="EA10">
    <cfRule type="expression" dxfId="12000" priority="12847">
      <formula>AND(DZ10&lt;&gt;"その他",EA10&lt;&gt;"")</formula>
    </cfRule>
    <cfRule type="expression" dxfId="11999" priority="12848">
      <formula>AND(DZ10="その他",EA10="")</formula>
    </cfRule>
  </conditionalFormatting>
  <conditionalFormatting sqref="EB10">
    <cfRule type="expression" dxfId="11998" priority="12667">
      <formula>FL10&lt;&gt;""</formula>
    </cfRule>
    <cfRule type="expression" dxfId="11997" priority="12846">
      <formula>AND(EB10:EH10="")</formula>
    </cfRule>
  </conditionalFormatting>
  <conditionalFormatting sqref="EC10">
    <cfRule type="expression" dxfId="11996" priority="12666">
      <formula>FL10&lt;&gt;""</formula>
    </cfRule>
    <cfRule type="expression" dxfId="11995" priority="12845">
      <formula>AND(EB10:EH10="")</formula>
    </cfRule>
  </conditionalFormatting>
  <conditionalFormatting sqref="ED10">
    <cfRule type="expression" dxfId="11994" priority="12665">
      <formula>FL10&lt;&gt;""</formula>
    </cfRule>
    <cfRule type="expression" dxfId="11993" priority="12844">
      <formula>AND(EB10:EH10="")</formula>
    </cfRule>
  </conditionalFormatting>
  <conditionalFormatting sqref="EE10">
    <cfRule type="expression" dxfId="11992" priority="12664">
      <formula>FL10&lt;&gt;""</formula>
    </cfRule>
    <cfRule type="expression" dxfId="11991" priority="12843">
      <formula>AND(EB10:EH10="")</formula>
    </cfRule>
  </conditionalFormatting>
  <conditionalFormatting sqref="EF10">
    <cfRule type="expression" dxfId="11990" priority="12663">
      <formula>FL10&lt;&gt;""</formula>
    </cfRule>
    <cfRule type="expression" dxfId="11989" priority="12842">
      <formula>AND(EB10:EH10="")</formula>
    </cfRule>
  </conditionalFormatting>
  <conditionalFormatting sqref="EG10">
    <cfRule type="expression" dxfId="11988" priority="12662">
      <formula>FL10&lt;&gt;""</formula>
    </cfRule>
    <cfRule type="expression" dxfId="11987" priority="12841">
      <formula>AND(EB10:EH10="")</formula>
    </cfRule>
  </conditionalFormatting>
  <conditionalFormatting sqref="EH10">
    <cfRule type="expression" dxfId="11986" priority="12661">
      <formula>FL10&lt;&gt;""</formula>
    </cfRule>
    <cfRule type="expression" dxfId="11985" priority="12840">
      <formula>AND(EB10:EH10="")</formula>
    </cfRule>
  </conditionalFormatting>
  <conditionalFormatting sqref="EK10">
    <cfRule type="expression" dxfId="11984" priority="12660">
      <formula>FL10&lt;&gt;""</formula>
    </cfRule>
    <cfRule type="expression" dxfId="11983" priority="12838">
      <formula>AND(EJ10&lt;&gt;"",EK10&lt;&gt;"")</formula>
    </cfRule>
    <cfRule type="expression" dxfId="11982" priority="12839">
      <formula>AND(EJ10="",EK10="")</formula>
    </cfRule>
  </conditionalFormatting>
  <conditionalFormatting sqref="EL10">
    <cfRule type="expression" dxfId="11981" priority="12659">
      <formula>FL10&lt;&gt;""</formula>
    </cfRule>
    <cfRule type="expression" dxfId="11980" priority="12836">
      <formula>AND(EJ10&lt;&gt;"",EL10&lt;&gt;"")</formula>
    </cfRule>
    <cfRule type="expression" dxfId="11979" priority="12837">
      <formula>AND(EJ10="",EL10="")</formula>
    </cfRule>
  </conditionalFormatting>
  <conditionalFormatting sqref="EM10">
    <cfRule type="expression" dxfId="11978" priority="12658">
      <formula>FL10&lt;&gt;""</formula>
    </cfRule>
    <cfRule type="expression" dxfId="11977" priority="12834">
      <formula>AND(EJ10&lt;&gt;"",EM10&lt;&gt;"")</formula>
    </cfRule>
    <cfRule type="expression" dxfId="11976" priority="12835">
      <formula>AND(EJ10="",EM10="")</formula>
    </cfRule>
  </conditionalFormatting>
  <conditionalFormatting sqref="EO10">
    <cfRule type="expression" dxfId="11975" priority="12828">
      <formula>AND(EJ10&lt;&gt;"",EO10&lt;&gt;"")</formula>
    </cfRule>
    <cfRule type="expression" dxfId="11974" priority="12832">
      <formula>AND(EO10&lt;&gt;"",EN10="")</formula>
    </cfRule>
    <cfRule type="expression" dxfId="11973" priority="12833">
      <formula>AND(EN10&lt;&gt;"",EO10="")</formula>
    </cfRule>
  </conditionalFormatting>
  <conditionalFormatting sqref="EP10">
    <cfRule type="expression" dxfId="11972" priority="12827">
      <formula>AND(EJ10&lt;&gt;"",EP10&lt;&gt;"")</formula>
    </cfRule>
    <cfRule type="expression" dxfId="11971" priority="12830">
      <formula>AND(EP10&lt;&gt;"",EN10="")</formula>
    </cfRule>
    <cfRule type="expression" dxfId="11970" priority="12831">
      <formula>AND(EN10&lt;&gt;"",EP10="")</formula>
    </cfRule>
  </conditionalFormatting>
  <conditionalFormatting sqref="EN10">
    <cfRule type="expression" dxfId="11969" priority="12829">
      <formula>AND(EJ10&lt;&gt;"",EN10&lt;&gt;"")</formula>
    </cfRule>
  </conditionalFormatting>
  <conditionalFormatting sqref="ER10">
    <cfRule type="expression" dxfId="11968" priority="12657">
      <formula>FL10&lt;&gt;""</formula>
    </cfRule>
    <cfRule type="expression" dxfId="11967" priority="12825">
      <formula>AND(EQ10&lt;&gt;"",ER10&lt;&gt;"")</formula>
    </cfRule>
    <cfRule type="expression" dxfId="11966" priority="12826">
      <formula>AND(EQ10="",ER10="")</formula>
    </cfRule>
  </conditionalFormatting>
  <conditionalFormatting sqref="ES10">
    <cfRule type="expression" dxfId="11965" priority="12656">
      <formula>FL10&lt;&gt;""</formula>
    </cfRule>
    <cfRule type="expression" dxfId="11964" priority="12823">
      <formula>AND(EQ10&lt;&gt;"",ES10&lt;&gt;"")</formula>
    </cfRule>
    <cfRule type="expression" dxfId="11963" priority="12824">
      <formula>AND(EQ10="",ES10="")</formula>
    </cfRule>
  </conditionalFormatting>
  <conditionalFormatting sqref="ET10">
    <cfRule type="expression" dxfId="11962" priority="12655">
      <formula>FL10&lt;&gt;""</formula>
    </cfRule>
    <cfRule type="expression" dxfId="11961" priority="12821">
      <formula>AND(EQ10&lt;&gt;"",ET10&lt;&gt;"")</formula>
    </cfRule>
    <cfRule type="expression" dxfId="11960" priority="12822">
      <formula>AND(EQ10="",ET10="")</formula>
    </cfRule>
  </conditionalFormatting>
  <conditionalFormatting sqref="EV10">
    <cfRule type="expression" dxfId="11959" priority="12815">
      <formula>AND(EQ10&lt;&gt;"",EV10&lt;&gt;"")</formula>
    </cfRule>
    <cfRule type="expression" dxfId="11958" priority="12819">
      <formula>AND(EV10&lt;&gt;"",EU10="")</formula>
    </cfRule>
    <cfRule type="expression" dxfId="11957" priority="12820">
      <formula>AND(EU10&lt;&gt;"",EV10="")</formula>
    </cfRule>
  </conditionalFormatting>
  <conditionalFormatting sqref="EW10">
    <cfRule type="expression" dxfId="11956" priority="12814">
      <formula>AND(EQ10&lt;&gt;"",EW10&lt;&gt;"")</formula>
    </cfRule>
    <cfRule type="expression" dxfId="11955" priority="12817">
      <formula>AND(EW10&lt;&gt;"",EU10="")</formula>
    </cfRule>
    <cfRule type="expression" dxfId="11954" priority="12818">
      <formula>AND(EU10&lt;&gt;"",EW10="")</formula>
    </cfRule>
  </conditionalFormatting>
  <conditionalFormatting sqref="EU10">
    <cfRule type="expression" dxfId="11953" priority="12816">
      <formula>AND(EQ10&lt;&gt;"",EU10&lt;&gt;"")</formula>
    </cfRule>
  </conditionalFormatting>
  <conditionalFormatting sqref="EQ10">
    <cfRule type="expression" dxfId="11952" priority="12813">
      <formula>AND(EQ10&lt;&gt;"",OR(ER10:EW10&lt;&gt;""))</formula>
    </cfRule>
  </conditionalFormatting>
  <conditionalFormatting sqref="EJ10">
    <cfRule type="expression" dxfId="11951" priority="12812">
      <formula>AND(EJ10&lt;&gt;"",OR(EK10:EP10&lt;&gt;""))</formula>
    </cfRule>
  </conditionalFormatting>
  <conditionalFormatting sqref="EX10">
    <cfRule type="expression" dxfId="11950" priority="12654">
      <formula>FL10&lt;&gt;""</formula>
    </cfRule>
    <cfRule type="expression" dxfId="11949" priority="12811">
      <formula>AND(EX10:FC10="")</formula>
    </cfRule>
  </conditionalFormatting>
  <conditionalFormatting sqref="EY10">
    <cfRule type="expression" dxfId="11948" priority="12653">
      <formula>FL10&lt;&gt;""</formula>
    </cfRule>
    <cfRule type="expression" dxfId="11947" priority="12810">
      <formula>AND(EX10:FC10="")</formula>
    </cfRule>
  </conditionalFormatting>
  <conditionalFormatting sqref="EZ10">
    <cfRule type="expression" dxfId="11946" priority="12652">
      <formula>FL10&lt;&gt;""</formula>
    </cfRule>
    <cfRule type="expression" dxfId="11945" priority="12809">
      <formula>AND(EX10:FC10="")</formula>
    </cfRule>
  </conditionalFormatting>
  <conditionalFormatting sqref="FA10">
    <cfRule type="expression" dxfId="11944" priority="12651">
      <formula>FL10&lt;&gt;""</formula>
    </cfRule>
    <cfRule type="expression" dxfId="11943" priority="12808">
      <formula>AND(EX10:FC10="")</formula>
    </cfRule>
  </conditionalFormatting>
  <conditionalFormatting sqref="FC10">
    <cfRule type="expression" dxfId="11942" priority="12649">
      <formula>FL10&lt;&gt;""</formula>
    </cfRule>
    <cfRule type="expression" dxfId="11941" priority="12807">
      <formula>AND(EX10:FC10="")</formula>
    </cfRule>
  </conditionalFormatting>
  <conditionalFormatting sqref="FB10">
    <cfRule type="expression" dxfId="11940" priority="12650">
      <formula>FL10&lt;&gt;""</formula>
    </cfRule>
    <cfRule type="expression" dxfId="11939" priority="12806">
      <formula>AND(EX10:FC10="")</formula>
    </cfRule>
  </conditionalFormatting>
  <conditionalFormatting sqref="FD10">
    <cfRule type="expression" dxfId="11938" priority="12648">
      <formula>FL10&lt;&gt;""</formula>
    </cfRule>
    <cfRule type="expression" dxfId="11937" priority="12805">
      <formula>FD10=""</formula>
    </cfRule>
  </conditionalFormatting>
  <conditionalFormatting sqref="FE10">
    <cfRule type="expression" dxfId="11936" priority="12803">
      <formula>AND(FD10&lt;&gt;"2人以上の体制",FE10&lt;&gt;"")</formula>
    </cfRule>
    <cfRule type="expression" dxfId="11935" priority="12804">
      <formula>AND(FD10="2人以上の体制",FE10="")</formula>
    </cfRule>
  </conditionalFormatting>
  <conditionalFormatting sqref="FF10">
    <cfRule type="expression" dxfId="11934" priority="12647">
      <formula>FL10&lt;&gt;""</formula>
    </cfRule>
    <cfRule type="expression" dxfId="11933" priority="12802">
      <formula>FF10=""</formula>
    </cfRule>
  </conditionalFormatting>
  <conditionalFormatting sqref="FG10">
    <cfRule type="expression" dxfId="11932" priority="12646">
      <formula>FL10&lt;&gt;""</formula>
    </cfRule>
    <cfRule type="expression" dxfId="11931" priority="12801">
      <formula>FG10=""</formula>
    </cfRule>
  </conditionalFormatting>
  <conditionalFormatting sqref="BN10">
    <cfRule type="expression" dxfId="11930" priority="12720">
      <formula>FL10&lt;&gt;""</formula>
    </cfRule>
    <cfRule type="expression" dxfId="11929" priority="12799">
      <formula>BN10=""</formula>
    </cfRule>
  </conditionalFormatting>
  <conditionalFormatting sqref="BO10">
    <cfRule type="expression" dxfId="11928" priority="12719">
      <formula>FL10&lt;&gt;""</formula>
    </cfRule>
    <cfRule type="expression" dxfId="11927" priority="12798">
      <formula>BO10=""</formula>
    </cfRule>
  </conditionalFormatting>
  <conditionalFormatting sqref="BP10">
    <cfRule type="expression" dxfId="11926" priority="12718">
      <formula>FL10&lt;&gt;""</formula>
    </cfRule>
    <cfRule type="expression" dxfId="11925" priority="12797">
      <formula>BP10=""</formula>
    </cfRule>
  </conditionalFormatting>
  <conditionalFormatting sqref="BQ10">
    <cfRule type="expression" dxfId="11924" priority="12717">
      <formula>FL10&lt;&gt;""</formula>
    </cfRule>
    <cfRule type="expression" dxfId="11923" priority="12786">
      <formula>AND(BQ10:BR10="")</formula>
    </cfRule>
  </conditionalFormatting>
  <conditionalFormatting sqref="BR10">
    <cfRule type="expression" dxfId="11922" priority="12716">
      <formula>FL10&lt;&gt;""</formula>
    </cfRule>
    <cfRule type="expression" dxfId="11921" priority="12796">
      <formula>AND(BQ10:BR10="")</formula>
    </cfRule>
  </conditionalFormatting>
  <conditionalFormatting sqref="BT10">
    <cfRule type="expression" dxfId="11920" priority="12791">
      <formula>AND(BS10="",BT10&lt;&gt;"")</formula>
    </cfRule>
    <cfRule type="expression" dxfId="11919" priority="12795">
      <formula>AND(BS10&lt;&gt;"",BT10="")</formula>
    </cfRule>
  </conditionalFormatting>
  <conditionalFormatting sqref="BU10">
    <cfRule type="expression" dxfId="11918" priority="12790">
      <formula>AND(BS10="",BU10&lt;&gt;"")</formula>
    </cfRule>
    <cfRule type="expression" dxfId="11917" priority="12794">
      <formula>AND(BS10&lt;&gt;"",BU10="")</formula>
    </cfRule>
  </conditionalFormatting>
  <conditionalFormatting sqref="BV10">
    <cfRule type="expression" dxfId="11916" priority="12789">
      <formula>AND(BS10="",BV10&lt;&gt;"")</formula>
    </cfRule>
    <cfRule type="expression" dxfId="11915" priority="12793">
      <formula>AND(BS10&lt;&gt;"",AND(BV10:BW10=""))</formula>
    </cfRule>
  </conditionalFormatting>
  <conditionalFormatting sqref="BW10">
    <cfRule type="expression" dxfId="11914" priority="12788">
      <formula>AND(BS10="",BW10&lt;&gt;"")</formula>
    </cfRule>
    <cfRule type="expression" dxfId="11913" priority="12792">
      <formula>AND(BS10&lt;&gt;"",AND(BV10:BW10=""))</formula>
    </cfRule>
  </conditionalFormatting>
  <conditionalFormatting sqref="BS10">
    <cfRule type="expression" dxfId="11912" priority="12787">
      <formula>AND(BS10="",OR(BT10:BW10&lt;&gt;""))</formula>
    </cfRule>
  </conditionalFormatting>
  <conditionalFormatting sqref="BX10">
    <cfRule type="expression" dxfId="11911" priority="12715">
      <formula>FL10&lt;&gt;""</formula>
    </cfRule>
    <cfRule type="expression" dxfId="11910" priority="12785">
      <formula>BX10=""</formula>
    </cfRule>
  </conditionalFormatting>
  <conditionalFormatting sqref="BY10">
    <cfRule type="expression" dxfId="11909" priority="12714">
      <formula>FL10&lt;&gt;""</formula>
    </cfRule>
    <cfRule type="expression" dxfId="11908" priority="12784">
      <formula>BY10=""</formula>
    </cfRule>
  </conditionalFormatting>
  <conditionalFormatting sqref="CB10">
    <cfRule type="expression" dxfId="11907" priority="12713">
      <formula>FL10&lt;&gt;""</formula>
    </cfRule>
    <cfRule type="expression" dxfId="11906" priority="12783">
      <formula>CB10=""</formula>
    </cfRule>
  </conditionalFormatting>
  <conditionalFormatting sqref="CC10">
    <cfRule type="expression" dxfId="11905" priority="12712">
      <formula>FL10&lt;&gt;""</formula>
    </cfRule>
    <cfRule type="expression" dxfId="11904" priority="12782">
      <formula>CC10=""</formula>
    </cfRule>
  </conditionalFormatting>
  <conditionalFormatting sqref="CD10">
    <cfRule type="expression" dxfId="11903" priority="12711">
      <formula>FL10&lt;&gt;""</formula>
    </cfRule>
    <cfRule type="expression" dxfId="11902" priority="12781">
      <formula>CD10=""</formula>
    </cfRule>
  </conditionalFormatting>
  <conditionalFormatting sqref="FJ10">
    <cfRule type="expression" dxfId="11901" priority="12780">
      <formula>FJ10=""</formula>
    </cfRule>
  </conditionalFormatting>
  <conditionalFormatting sqref="H10">
    <cfRule type="expression" dxfId="11900" priority="12761">
      <formula>FL10&lt;&gt;""</formula>
    </cfRule>
    <cfRule type="expression" dxfId="11899" priority="12777">
      <formula>H10=""</formula>
    </cfRule>
  </conditionalFormatting>
  <conditionalFormatting sqref="B10">
    <cfRule type="expression" dxfId="11898" priority="12645">
      <formula>FL10&lt;&gt;""</formula>
    </cfRule>
    <cfRule type="expression" dxfId="11897" priority="12776">
      <formula>B10=""</formula>
    </cfRule>
  </conditionalFormatting>
  <conditionalFormatting sqref="CE10">
    <cfRule type="expression" dxfId="11896" priority="12710">
      <formula>FL10&lt;&gt;""</formula>
    </cfRule>
    <cfRule type="expression" dxfId="11895" priority="12775">
      <formula>CE10=""</formula>
    </cfRule>
  </conditionalFormatting>
  <conditionalFormatting sqref="EI10">
    <cfRule type="expression" dxfId="11894" priority="12774">
      <formula>AND(OR(EB10:EG10&lt;&gt;""),EI10="")</formula>
    </cfRule>
  </conditionalFormatting>
  <conditionalFormatting sqref="BD10">
    <cfRule type="expression" dxfId="11893" priority="12721">
      <formula>FL10&lt;&gt;""</formula>
    </cfRule>
    <cfRule type="expression" dxfId="11892" priority="12773">
      <formula>BD10=""</formula>
    </cfRule>
  </conditionalFormatting>
  <conditionalFormatting sqref="BE10">
    <cfRule type="expression" dxfId="11891" priority="12772">
      <formula>AND(BD10="同居",AND(BE10="",BF10=""))</formula>
    </cfRule>
  </conditionalFormatting>
  <conditionalFormatting sqref="CA10">
    <cfRule type="expression" dxfId="11890" priority="12771">
      <formula>AND(BZ10&lt;&gt;"",CA10="")</formula>
    </cfRule>
  </conditionalFormatting>
  <conditionalFormatting sqref="BZ10">
    <cfRule type="expression" dxfId="11889" priority="12770">
      <formula>AND(BZ10="",CA10&lt;&gt;"")</formula>
    </cfRule>
  </conditionalFormatting>
  <conditionalFormatting sqref="DT10">
    <cfRule type="expression" dxfId="11888" priority="12671">
      <formula>FL10&lt;&gt;""</formula>
    </cfRule>
    <cfRule type="expression" dxfId="11887" priority="12767">
      <formula>AND(DT10&lt;&gt;"",DS10="")</formula>
    </cfRule>
    <cfRule type="expression" dxfId="11886" priority="12768">
      <formula>AND(DS10&lt;&gt;"自立",DT10="")</formula>
    </cfRule>
    <cfRule type="expression" dxfId="11885" priority="12769">
      <formula>AND(DS10="自立",DT10&lt;&gt;"")</formula>
    </cfRule>
  </conditionalFormatting>
  <conditionalFormatting sqref="DV10">
    <cfRule type="expression" dxfId="11884" priority="12669">
      <formula>FL10&lt;&gt;""</formula>
    </cfRule>
    <cfRule type="expression" dxfId="11883" priority="12764">
      <formula>AND(DV10&lt;&gt;"",DU10="")</formula>
    </cfRule>
    <cfRule type="expression" dxfId="11882" priority="12765">
      <formula>AND(DU10="自立",DV10&lt;&gt;"")</formula>
    </cfRule>
    <cfRule type="expression" dxfId="11881" priority="12766">
      <formula>AND(DU10&lt;&gt;"自立",DV10="")</formula>
    </cfRule>
  </conditionalFormatting>
  <conditionalFormatting sqref="I10">
    <cfRule type="expression" dxfId="11880" priority="12763">
      <formula>I10=""</formula>
    </cfRule>
  </conditionalFormatting>
  <conditionalFormatting sqref="O10">
    <cfRule type="expression" dxfId="11879" priority="12757">
      <formula>FL10&lt;&gt;""</formula>
    </cfRule>
    <cfRule type="expression" dxfId="11878" priority="12762">
      <formula>O10=""</formula>
    </cfRule>
  </conditionalFormatting>
  <conditionalFormatting sqref="FM10">
    <cfRule type="expression" dxfId="11877" priority="12640">
      <formula>AND(FM10="",AND(P10:FI10=""))</formula>
    </cfRule>
    <cfRule type="expression" dxfId="11876" priority="12641">
      <formula>AND(FM10&lt;&gt;"",OR(P10:FI10&lt;&gt;""))</formula>
    </cfRule>
  </conditionalFormatting>
  <conditionalFormatting sqref="FL10">
    <cfRule type="expression" dxfId="11875" priority="12642">
      <formula>AND(FL10="",AND(P10:FI10=""))</formula>
    </cfRule>
    <cfRule type="expression" dxfId="11874" priority="12644">
      <formula>AND(FL10&lt;&gt;"",OR(P10:FI10&lt;&gt;""))</formula>
    </cfRule>
  </conditionalFormatting>
  <conditionalFormatting sqref="FK10">
    <cfRule type="expression" dxfId="11873" priority="12643">
      <formula>FK10=""</formula>
    </cfRule>
  </conditionalFormatting>
  <conditionalFormatting sqref="C11">
    <cfRule type="expression" dxfId="11872" priority="12639">
      <formula>C11=""</formula>
    </cfRule>
  </conditionalFormatting>
  <conditionalFormatting sqref="D11">
    <cfRule type="expression" dxfId="11871" priority="12638">
      <formula>D11=""</formula>
    </cfRule>
  </conditionalFormatting>
  <conditionalFormatting sqref="E11">
    <cfRule type="expression" dxfId="11870" priority="12637">
      <formula>E11=""</formula>
    </cfRule>
  </conditionalFormatting>
  <conditionalFormatting sqref="G11">
    <cfRule type="expression" dxfId="11869" priority="12636">
      <formula>G11=""</formula>
    </cfRule>
  </conditionalFormatting>
  <conditionalFormatting sqref="J11">
    <cfRule type="expression" dxfId="11868" priority="12377">
      <formula>FL11&lt;&gt;""</formula>
    </cfRule>
    <cfRule type="expression" dxfId="11867" priority="12635">
      <formula>AND(J11="",K11="")</formula>
    </cfRule>
  </conditionalFormatting>
  <conditionalFormatting sqref="K11">
    <cfRule type="expression" dxfId="11866" priority="12376">
      <formula>FL11&lt;&gt;""</formula>
    </cfRule>
    <cfRule type="expression" dxfId="11865" priority="12634">
      <formula>AND(J11="",K11="")</formula>
    </cfRule>
  </conditionalFormatting>
  <conditionalFormatting sqref="N11">
    <cfRule type="expression" dxfId="11864" priority="12375">
      <formula>FL11&lt;&gt;""</formula>
    </cfRule>
    <cfRule type="expression" dxfId="11863" priority="12633">
      <formula>N11=""</formula>
    </cfRule>
  </conditionalFormatting>
  <conditionalFormatting sqref="P11">
    <cfRule type="expression" dxfId="11862" priority="12373">
      <formula>FL11&lt;&gt;""</formula>
    </cfRule>
    <cfRule type="expression" dxfId="11861" priority="12631">
      <formula>AND(P11&lt;&gt;"",OR(Q11:AC11&lt;&gt;""))</formula>
    </cfRule>
    <cfRule type="expression" dxfId="11860" priority="12632">
      <formula>AND(P11="",AND(Q11:AC11=""))</formula>
    </cfRule>
  </conditionalFormatting>
  <conditionalFormatting sqref="Q11">
    <cfRule type="expression" dxfId="11859" priority="12372">
      <formula>FL11&lt;&gt;""</formula>
    </cfRule>
    <cfRule type="expression" dxfId="11858" priority="12629">
      <formula>AND(P11&lt;&gt;"",OR(Q11:AC11&lt;&gt;""))</formula>
    </cfRule>
    <cfRule type="expression" dxfId="11857" priority="12630">
      <formula>AND(P11="",AND(Q11:AC11=""))</formula>
    </cfRule>
  </conditionalFormatting>
  <conditionalFormatting sqref="R11">
    <cfRule type="expression" dxfId="11856" priority="12371">
      <formula>FL11&lt;&gt;""</formula>
    </cfRule>
    <cfRule type="expression" dxfId="11855" priority="12627">
      <formula>AND(P11&lt;&gt;"",OR(Q11:AC11&lt;&gt;""))</formula>
    </cfRule>
    <cfRule type="expression" dxfId="11854" priority="12628">
      <formula>AND(P11="",AND(Q11:AC11=""))</formula>
    </cfRule>
  </conditionalFormatting>
  <conditionalFormatting sqref="S11">
    <cfRule type="expression" dxfId="11853" priority="12370">
      <formula>FL11&lt;&gt;""</formula>
    </cfRule>
    <cfRule type="expression" dxfId="11852" priority="12615">
      <formula>AND(P11&lt;&gt;"",OR(Q11:AC11&lt;&gt;""))</formula>
    </cfRule>
    <cfRule type="expression" dxfId="11851" priority="12626">
      <formula>AND(P11="",AND(Q11:AC11=""))</formula>
    </cfRule>
  </conditionalFormatting>
  <conditionalFormatting sqref="T11">
    <cfRule type="expression" dxfId="11850" priority="12369">
      <formula>FL11&lt;&gt;""</formula>
    </cfRule>
    <cfRule type="expression" dxfId="11849" priority="12614">
      <formula>AND(P11&lt;&gt;"",OR(Q11:AC11&lt;&gt;""))</formula>
    </cfRule>
    <cfRule type="expression" dxfId="11848" priority="12625">
      <formula>AND(P11="",AND(Q11:AC11=""))</formula>
    </cfRule>
  </conditionalFormatting>
  <conditionalFormatting sqref="U11">
    <cfRule type="expression" dxfId="11847" priority="12368">
      <formula>FL11&lt;&gt;""</formula>
    </cfRule>
    <cfRule type="expression" dxfId="11846" priority="12613">
      <formula>AND(P11&lt;&gt;"",OR(Q11:AC11&lt;&gt;""))</formula>
    </cfRule>
    <cfRule type="expression" dxfId="11845" priority="12624">
      <formula>AND(P11="",AND(Q11:AC11=""))</formula>
    </cfRule>
  </conditionalFormatting>
  <conditionalFormatting sqref="V11">
    <cfRule type="expression" dxfId="11844" priority="12367">
      <formula>FL11&lt;&gt;""</formula>
    </cfRule>
    <cfRule type="expression" dxfId="11843" priority="12612">
      <formula>AND(P11&lt;&gt;"",OR(Q11:AC11&lt;&gt;""))</formula>
    </cfRule>
    <cfRule type="expression" dxfId="11842" priority="12623">
      <formula>AND(P11="",AND(Q11:AC11=""))</formula>
    </cfRule>
  </conditionalFormatting>
  <conditionalFormatting sqref="W11">
    <cfRule type="expression" dxfId="11841" priority="12366">
      <formula>FL11&lt;&gt;""</formula>
    </cfRule>
    <cfRule type="expression" dxfId="11840" priority="12611">
      <formula>AND(P11&lt;&gt;"",OR(Q11:AC11&lt;&gt;""))</formula>
    </cfRule>
    <cfRule type="expression" dxfId="11839" priority="12622">
      <formula>AND(P11="",AND(Q11:AC11=""))</formula>
    </cfRule>
  </conditionalFormatting>
  <conditionalFormatting sqref="X11">
    <cfRule type="expression" dxfId="11838" priority="12365">
      <formula>FL11&lt;&gt;""</formula>
    </cfRule>
    <cfRule type="expression" dxfId="11837" priority="12610">
      <formula>AND(P11&lt;&gt;"",OR(Q11:AC11&lt;&gt;""))</formula>
    </cfRule>
    <cfRule type="expression" dxfId="11836" priority="12621">
      <formula>AND(P11="",AND(Q11:AC11=""))</formula>
    </cfRule>
  </conditionalFormatting>
  <conditionalFormatting sqref="Y11">
    <cfRule type="expression" dxfId="11835" priority="12364">
      <formula>FL11&lt;&gt;""</formula>
    </cfRule>
    <cfRule type="expression" dxfId="11834" priority="12609">
      <formula>AND(P11&lt;&gt;"",OR(Q11:AC11&lt;&gt;""))</formula>
    </cfRule>
    <cfRule type="expression" dxfId="11833" priority="12620">
      <formula>AND(P11="",AND(Q11:AC11=""))</formula>
    </cfRule>
  </conditionalFormatting>
  <conditionalFormatting sqref="Z11">
    <cfRule type="expression" dxfId="11832" priority="12363">
      <formula>FL11&lt;&gt;""</formula>
    </cfRule>
    <cfRule type="expression" dxfId="11831" priority="12608">
      <formula>AND(P11&lt;&gt;"",OR(Q11:AC11&lt;&gt;""))</formula>
    </cfRule>
    <cfRule type="expression" dxfId="11830" priority="12619">
      <formula>AND(P11="",AND(Q11:AC11=""))</formula>
    </cfRule>
  </conditionalFormatting>
  <conditionalFormatting sqref="AA11">
    <cfRule type="expression" dxfId="11829" priority="12362">
      <formula>FL11&lt;&gt;""</formula>
    </cfRule>
    <cfRule type="expression" dxfId="11828" priority="12607">
      <formula>AND(P11&lt;&gt;"",OR(Q11:AC11&lt;&gt;""))</formula>
    </cfRule>
    <cfRule type="expression" dxfId="11827" priority="12618">
      <formula>AND(P11="",AND(Q11:AC11=""))</formula>
    </cfRule>
  </conditionalFormatting>
  <conditionalFormatting sqref="AB11">
    <cfRule type="expression" dxfId="11826" priority="12361">
      <formula>FL11&lt;&gt;""</formula>
    </cfRule>
    <cfRule type="expression" dxfId="11825" priority="12606">
      <formula>AND(P11&lt;&gt;"",OR(Q11:AC11&lt;&gt;""))</formula>
    </cfRule>
    <cfRule type="expression" dxfId="11824" priority="12617">
      <formula>AND(P11="",AND(Q11:AC11=""))</formula>
    </cfRule>
  </conditionalFormatting>
  <conditionalFormatting sqref="AC11">
    <cfRule type="expression" dxfId="11823" priority="12360">
      <formula>FL11&lt;&gt;""</formula>
    </cfRule>
    <cfRule type="expression" dxfId="11822" priority="12605">
      <formula>AND(P11&lt;&gt;"",OR(Q11:AC11&lt;&gt;""))</formula>
    </cfRule>
    <cfRule type="expression" dxfId="11821" priority="12616">
      <formula>AND(P11="",AND(Q11:AC11=""))</formula>
    </cfRule>
  </conditionalFormatting>
  <conditionalFormatting sqref="AD11">
    <cfRule type="expression" dxfId="11820" priority="12359">
      <formula>FL11&lt;&gt;""</formula>
    </cfRule>
    <cfRule type="expression" dxfId="11819" priority="12602">
      <formula>AND(AD11="無",OR(AE11:AH11&lt;&gt;""))</formula>
    </cfRule>
    <cfRule type="expression" dxfId="11818" priority="12603">
      <formula>AND(AD11="有",AND(AE11:AH11=""))</formula>
    </cfRule>
    <cfRule type="expression" dxfId="11817" priority="12604">
      <formula>AD11=""</formula>
    </cfRule>
  </conditionalFormatting>
  <conditionalFormatting sqref="AE11">
    <cfRule type="expression" dxfId="11816" priority="12597">
      <formula>AND(AD11="無",OR(AE11:AH11&lt;&gt;""))</formula>
    </cfRule>
    <cfRule type="expression" dxfId="11815" priority="12601">
      <formula>AND(AD11="有",AND(AE11:AH11=""))</formula>
    </cfRule>
  </conditionalFormatting>
  <conditionalFormatting sqref="AF11">
    <cfRule type="expression" dxfId="11814" priority="12596">
      <formula>AND(AD11="無",OR(AE11:AH11&lt;&gt;""))</formula>
    </cfRule>
    <cfRule type="expression" dxfId="11813" priority="12600">
      <formula>AND(AD11="有",AND(AE11:AH11=""))</formula>
    </cfRule>
  </conditionalFormatting>
  <conditionalFormatting sqref="AG11">
    <cfRule type="expression" dxfId="11812" priority="12595">
      <formula>AND(AD11="無",OR(AE11:AH11&lt;&gt;""))</formula>
    </cfRule>
    <cfRule type="expression" dxfId="11811" priority="12599">
      <formula>AND(AD11="有",AND(AE11:AH11=""))</formula>
    </cfRule>
  </conditionalFormatting>
  <conditionalFormatting sqref="AH11">
    <cfRule type="expression" dxfId="11810" priority="12594">
      <formula>AND(AD11="無",OR(AE11:AH11&lt;&gt;""))</formula>
    </cfRule>
    <cfRule type="expression" dxfId="11809" priority="12598">
      <formula>AND(AD11="有",AND(AE11:AH11=""))</formula>
    </cfRule>
  </conditionalFormatting>
  <conditionalFormatting sqref="AI11">
    <cfRule type="expression" dxfId="11808" priority="12358">
      <formula>FL11&lt;&gt;""</formula>
    </cfRule>
    <cfRule type="expression" dxfId="11807" priority="12593">
      <formula>AI11=""</formula>
    </cfRule>
  </conditionalFormatting>
  <conditionalFormatting sqref="AJ11">
    <cfRule type="expression" dxfId="11806" priority="12357">
      <formula>FL11&lt;&gt;""</formula>
    </cfRule>
    <cfRule type="expression" dxfId="11805" priority="12592">
      <formula>AJ11=""</formula>
    </cfRule>
  </conditionalFormatting>
  <conditionalFormatting sqref="AK11">
    <cfRule type="expression" dxfId="11804" priority="12356">
      <formula>FL11&lt;&gt;""</formula>
    </cfRule>
    <cfRule type="expression" dxfId="11803" priority="12591">
      <formula>AK11=""</formula>
    </cfRule>
  </conditionalFormatting>
  <conditionalFormatting sqref="AL11">
    <cfRule type="expression" dxfId="11802" priority="12355">
      <formula>FL11&lt;&gt;""</formula>
    </cfRule>
    <cfRule type="expression" dxfId="11801" priority="12590">
      <formula>AL11=""</formula>
    </cfRule>
  </conditionalFormatting>
  <conditionalFormatting sqref="AM11">
    <cfRule type="expression" dxfId="11800" priority="12354">
      <formula>FL11&lt;&gt;""</formula>
    </cfRule>
    <cfRule type="expression" dxfId="11799" priority="12585">
      <formula>AND(AM11="なし",AN11&lt;&gt;"")</formula>
    </cfRule>
    <cfRule type="expression" dxfId="11798" priority="12586">
      <formula>AND(AM11="あり",AN11="")</formula>
    </cfRule>
    <cfRule type="expression" dxfId="11797" priority="12589">
      <formula>AM11=""</formula>
    </cfRule>
  </conditionalFormatting>
  <conditionalFormatting sqref="AN11">
    <cfRule type="expression" dxfId="11796" priority="12587">
      <formula>AND(AM11="なし",AN11&lt;&gt;"")</formula>
    </cfRule>
    <cfRule type="expression" dxfId="11795" priority="12588">
      <formula>AND(AM11="あり",AN11="")</formula>
    </cfRule>
  </conditionalFormatting>
  <conditionalFormatting sqref="AO11">
    <cfRule type="expression" dxfId="11794" priority="12353">
      <formula>FL11&lt;&gt;""</formula>
    </cfRule>
    <cfRule type="expression" dxfId="11793" priority="12583">
      <formula>AND(AO11&lt;&gt;"",OR(AP11:BC11&lt;&gt;""))</formula>
    </cfRule>
    <cfRule type="expression" dxfId="11792" priority="12584">
      <formula>AND(AO11="",AND(AP11:BC11=""))</formula>
    </cfRule>
  </conditionalFormatting>
  <conditionalFormatting sqref="AP11">
    <cfRule type="expression" dxfId="11791" priority="12352">
      <formula>FL11&lt;&gt;""</formula>
    </cfRule>
    <cfRule type="expression" dxfId="11790" priority="12581">
      <formula>AND(AO11&lt;&gt;"",OR(AP11:BC11&lt;&gt;""))</formula>
    </cfRule>
    <cfRule type="expression" dxfId="11789" priority="12582">
      <formula>AND(AO11="",AND(AP11:BC11=""))</formula>
    </cfRule>
  </conditionalFormatting>
  <conditionalFormatting sqref="AQ11">
    <cfRule type="expression" dxfId="11788" priority="12351">
      <formula>FL11&lt;&gt;""</formula>
    </cfRule>
    <cfRule type="expression" dxfId="11787" priority="12579">
      <formula>AND(AO11&lt;&gt;"",OR(AP11:BC11&lt;&gt;""))</formula>
    </cfRule>
    <cfRule type="expression" dxfId="11786" priority="12580">
      <formula>AND(AO11="",AND(AP11:BC11=""))</formula>
    </cfRule>
  </conditionalFormatting>
  <conditionalFormatting sqref="AR11">
    <cfRule type="expression" dxfId="11785" priority="12350">
      <formula>FL11&lt;&gt;""</formula>
    </cfRule>
    <cfRule type="expression" dxfId="11784" priority="12577">
      <formula>AND(AO11&lt;&gt;"",OR(AP11:BC11&lt;&gt;""))</formula>
    </cfRule>
    <cfRule type="expression" dxfId="11783" priority="12578">
      <formula>AND(AO11="",AND(AP11:BC11=""))</formula>
    </cfRule>
  </conditionalFormatting>
  <conditionalFormatting sqref="AS11">
    <cfRule type="expression" dxfId="11782" priority="12349">
      <formula>FL11&lt;&gt;""</formula>
    </cfRule>
    <cfRule type="expression" dxfId="11781" priority="12575">
      <formula>AND(AO11&lt;&gt;"",OR(AP11:BC11&lt;&gt;""))</formula>
    </cfRule>
    <cfRule type="expression" dxfId="11780" priority="12576">
      <formula>AND(AO11="",AND(AP11:BC11=""))</formula>
    </cfRule>
  </conditionalFormatting>
  <conditionalFormatting sqref="AT11">
    <cfRule type="expression" dxfId="11779" priority="12348">
      <formula>FL11&lt;&gt;""</formula>
    </cfRule>
    <cfRule type="expression" dxfId="11778" priority="12573">
      <formula>AND(AO11&lt;&gt;"",OR(AP11:BC11&lt;&gt;""))</formula>
    </cfRule>
    <cfRule type="expression" dxfId="11777" priority="12574">
      <formula>AND(AO11="",AND(AP11:BC11=""))</formula>
    </cfRule>
  </conditionalFormatting>
  <conditionalFormatting sqref="AU11">
    <cfRule type="expression" dxfId="11776" priority="12347">
      <formula>FL11&lt;&gt;""</formula>
    </cfRule>
    <cfRule type="expression" dxfId="11775" priority="12571">
      <formula>AND(AO11&lt;&gt;"",OR(AP11:BC11&lt;&gt;""))</formula>
    </cfRule>
    <cfRule type="expression" dxfId="11774" priority="12572">
      <formula>AND(AO11="",AND(AP11:BC11=""))</formula>
    </cfRule>
  </conditionalFormatting>
  <conditionalFormatting sqref="AV11">
    <cfRule type="expression" dxfId="11773" priority="12346">
      <formula>FL11&lt;&gt;""</formula>
    </cfRule>
    <cfRule type="expression" dxfId="11772" priority="12569">
      <formula>AND(AO11&lt;&gt;"",OR(AP11:BC11&lt;&gt;""))</formula>
    </cfRule>
    <cfRule type="expression" dxfId="11771" priority="12570">
      <formula>AND(AO11="",AND(AP11:BC11=""))</formula>
    </cfRule>
  </conditionalFormatting>
  <conditionalFormatting sqref="AW11">
    <cfRule type="expression" dxfId="11770" priority="12345">
      <formula>FL11&lt;&gt;""</formula>
    </cfRule>
    <cfRule type="expression" dxfId="11769" priority="12567">
      <formula>AND(AO11&lt;&gt;"",OR(AP11:BC11&lt;&gt;""))</formula>
    </cfRule>
    <cfRule type="expression" dxfId="11768" priority="12568">
      <formula>AND(AO11="",AND(AP11:BC11=""))</formula>
    </cfRule>
  </conditionalFormatting>
  <conditionalFormatting sqref="AX11">
    <cfRule type="expression" dxfId="11767" priority="12344">
      <formula>FL11&lt;&gt;""</formula>
    </cfRule>
    <cfRule type="expression" dxfId="11766" priority="12565">
      <formula>AND(AO11&lt;&gt;"",OR(AP11:BC11&lt;&gt;""))</formula>
    </cfRule>
    <cfRule type="expression" dxfId="11765" priority="12566">
      <formula>AND(AO11="",AND(AP11:BC11=""))</formula>
    </cfRule>
  </conditionalFormatting>
  <conditionalFormatting sqref="AY11">
    <cfRule type="expression" dxfId="11764" priority="12343">
      <formula>FL11&lt;&gt;""</formula>
    </cfRule>
    <cfRule type="expression" dxfId="11763" priority="12563">
      <formula>AND(AO11&lt;&gt;"",OR(AP11:BC11&lt;&gt;""))</formula>
    </cfRule>
    <cfRule type="expression" dxfId="11762" priority="12564">
      <formula>AND(AO11="",AND(AP11:BC11=""))</formula>
    </cfRule>
  </conditionalFormatting>
  <conditionalFormatting sqref="AZ11">
    <cfRule type="expression" dxfId="11761" priority="12342">
      <formula>FL11&lt;&gt;""</formula>
    </cfRule>
    <cfRule type="expression" dxfId="11760" priority="12561">
      <formula>AND(AO11&lt;&gt;"",OR(AP11:BC11&lt;&gt;""))</formula>
    </cfRule>
    <cfRule type="expression" dxfId="11759" priority="12562">
      <formula>AND(AO11="",AND(AP11:BC11=""))</formula>
    </cfRule>
  </conditionalFormatting>
  <conditionalFormatting sqref="BA11">
    <cfRule type="expression" dxfId="11758" priority="12341">
      <formula>FL11&lt;&gt;""</formula>
    </cfRule>
    <cfRule type="expression" dxfId="11757" priority="12559">
      <formula>AND(AO11&lt;&gt;"",OR(AP11:BC11&lt;&gt;""))</formula>
    </cfRule>
    <cfRule type="expression" dxfId="11756" priority="12560">
      <formula>AND(AO11="",AND(AP11:BC11=""))</formula>
    </cfRule>
  </conditionalFormatting>
  <conditionalFormatting sqref="BB11">
    <cfRule type="expression" dxfId="11755" priority="12340">
      <formula>FL11&lt;&gt;""</formula>
    </cfRule>
    <cfRule type="expression" dxfId="11754" priority="12557">
      <formula>AND(AO11&lt;&gt;"",OR(AP11:BC11&lt;&gt;""))</formula>
    </cfRule>
    <cfRule type="expression" dxfId="11753" priority="12558">
      <formula>AND(AO11="",AND(AP11:BC11=""))</formula>
    </cfRule>
  </conditionalFormatting>
  <conditionalFormatting sqref="BC11">
    <cfRule type="expression" dxfId="11752" priority="12339">
      <formula>FL11&lt;&gt;""</formula>
    </cfRule>
    <cfRule type="expression" dxfId="11751" priority="12555">
      <formula>AND(AO11&lt;&gt;"",OR(AP11:BC11&lt;&gt;""))</formula>
    </cfRule>
    <cfRule type="expression" dxfId="11750" priority="12556">
      <formula>AND(AO11="",AND(AP11:BC11=""))</formula>
    </cfRule>
  </conditionalFormatting>
  <conditionalFormatting sqref="BF11">
    <cfRule type="expression" dxfId="11749" priority="12396">
      <formula>AND(BD11="独居",BF11&gt;=1)</formula>
    </cfRule>
    <cfRule type="expression" dxfId="11748" priority="12553">
      <formula>AND(BD11="同居",AND(BM11="",BF11&lt;&gt;COUNTA(BH11:BL11)))</formula>
    </cfRule>
    <cfRule type="expression" dxfId="11747" priority="12554">
      <formula>AND(BD11="同居",OR(BF11="",BF11=0))</formula>
    </cfRule>
  </conditionalFormatting>
  <conditionalFormatting sqref="BG11">
    <cfRule type="expression" dxfId="11746" priority="12551">
      <formula>AND(BD11="独居",BG11&gt;=1)</formula>
    </cfRule>
    <cfRule type="expression" dxfId="11745" priority="12552">
      <formula>AND(BD11="同居",OR(BG11="",BG11&gt;BF11))</formula>
    </cfRule>
  </conditionalFormatting>
  <conditionalFormatting sqref="BH11">
    <cfRule type="expression" dxfId="11744" priority="12544">
      <formula>AND(BD11="独居",OR(BH11:BM11&lt;&gt;""))</formula>
    </cfRule>
    <cfRule type="expression" dxfId="11743" priority="12550">
      <formula>AND(BD11="同居",AND(BM11="",BF11&lt;&gt;COUNTA(BH11:BL11)))</formula>
    </cfRule>
  </conditionalFormatting>
  <conditionalFormatting sqref="BI11">
    <cfRule type="expression" dxfId="11742" priority="12543">
      <formula>AND(BD11="独居",OR(BH11:BM11&lt;&gt;""))</formula>
    </cfRule>
    <cfRule type="expression" dxfId="11741" priority="12549">
      <formula>AND(BD11="同居",AND(BM11="",BF11&lt;&gt;COUNTA(BH11:BL11)))</formula>
    </cfRule>
  </conditionalFormatting>
  <conditionalFormatting sqref="BJ11">
    <cfRule type="expression" dxfId="11740" priority="12542">
      <formula>AND(BD11="独居",OR(BH11:BM11&lt;&gt;""))</formula>
    </cfRule>
    <cfRule type="expression" dxfId="11739" priority="12548">
      <formula>AND(BD11="同居",AND(BM11="",BF11&lt;&gt;COUNTA(BH11:BL11)))</formula>
    </cfRule>
  </conditionalFormatting>
  <conditionalFormatting sqref="BK11">
    <cfRule type="expression" dxfId="11738" priority="12541">
      <formula>AND(BD11="独居",OR(BH11:BM11&lt;&gt;""))</formula>
    </cfRule>
    <cfRule type="expression" dxfId="11737" priority="12547">
      <formula>AND(BD11="同居",AND(BM11="",BF11&lt;&gt;COUNTA(BH11:BL11)))</formula>
    </cfRule>
  </conditionalFormatting>
  <conditionalFormatting sqref="BL11">
    <cfRule type="expression" dxfId="11736" priority="12540">
      <formula>AND(BD11="独居",OR(BH11:BM11&lt;&gt;""))</formula>
    </cfRule>
    <cfRule type="expression" dxfId="11735" priority="12546">
      <formula>AND(BD11="同居",AND(BM11="",BF11&lt;&gt;COUNTA(BH11:BL11)))</formula>
    </cfRule>
  </conditionalFormatting>
  <conditionalFormatting sqref="BM11">
    <cfRule type="expression" dxfId="11734" priority="12539">
      <formula>AND(BD11="独居",OR(BH11:BM11&lt;&gt;""))</formula>
    </cfRule>
    <cfRule type="expression" dxfId="11733" priority="12545">
      <formula>AND(BD11="同居",AND(BM11="",BF11&lt;&gt;COUNTA(BH11:BL11)))</formula>
    </cfRule>
  </conditionalFormatting>
  <conditionalFormatting sqref="CF11">
    <cfRule type="expression" dxfId="11732" priority="12326">
      <formula>FL11&lt;&gt;""</formula>
    </cfRule>
    <cfRule type="expression" dxfId="11731" priority="12538">
      <formula>CF11=""</formula>
    </cfRule>
  </conditionalFormatting>
  <conditionalFormatting sqref="CG11">
    <cfRule type="expression" dxfId="11730" priority="12325">
      <formula>FL11&lt;&gt;""</formula>
    </cfRule>
    <cfRule type="expression" dxfId="11729" priority="12537">
      <formula>CG11=""</formula>
    </cfRule>
  </conditionalFormatting>
  <conditionalFormatting sqref="CH11">
    <cfRule type="expression" dxfId="11728" priority="12324">
      <formula>FL11&lt;&gt;""</formula>
    </cfRule>
    <cfRule type="expression" dxfId="11727" priority="12536">
      <formula>CH11=""</formula>
    </cfRule>
  </conditionalFormatting>
  <conditionalFormatting sqref="CI11">
    <cfRule type="expression" dxfId="11726" priority="12323">
      <formula>FL11&lt;&gt;""</formula>
    </cfRule>
    <cfRule type="expression" dxfId="11725" priority="12535">
      <formula>CI11=""</formula>
    </cfRule>
  </conditionalFormatting>
  <conditionalFormatting sqref="CJ11">
    <cfRule type="expression" dxfId="11724" priority="12322">
      <formula>FL11&lt;&gt;""</formula>
    </cfRule>
    <cfRule type="expression" dxfId="11723" priority="12534">
      <formula>CJ11=""</formula>
    </cfRule>
  </conditionalFormatting>
  <conditionalFormatting sqref="CK11">
    <cfRule type="expression" dxfId="11722" priority="12321">
      <formula>FL11&lt;&gt;""</formula>
    </cfRule>
    <cfRule type="expression" dxfId="11721" priority="12533">
      <formula>CK11=""</formula>
    </cfRule>
  </conditionalFormatting>
  <conditionalFormatting sqref="CL11">
    <cfRule type="expression" dxfId="11720" priority="12320">
      <formula>FL11&lt;&gt;""</formula>
    </cfRule>
    <cfRule type="expression" dxfId="11719" priority="12532">
      <formula>CL11=""</formula>
    </cfRule>
  </conditionalFormatting>
  <conditionalFormatting sqref="CM11">
    <cfRule type="expression" dxfId="11718" priority="12319">
      <formula>FL11&lt;&gt;""</formula>
    </cfRule>
    <cfRule type="expression" dxfId="11717" priority="12531">
      <formula>CM11=""</formula>
    </cfRule>
  </conditionalFormatting>
  <conditionalFormatting sqref="CN11">
    <cfRule type="expression" dxfId="11716" priority="12395">
      <formula>AND(CM11=0,CN11&lt;&gt;"")</formula>
    </cfRule>
    <cfRule type="expression" dxfId="11715" priority="12530">
      <formula>AND(CM11&gt;0,CN11="")</formula>
    </cfRule>
  </conditionalFormatting>
  <conditionalFormatting sqref="CO11">
    <cfRule type="expression" dxfId="11714" priority="12318">
      <formula>FL11&lt;&gt;""</formula>
    </cfRule>
    <cfRule type="expression" dxfId="11713" priority="12528">
      <formula>AND(CO11&lt;&gt;"",OR(CP11:CS11&lt;&gt;""))</formula>
    </cfRule>
    <cfRule type="expression" dxfId="11712" priority="12529">
      <formula>AND(CO11="",AND(CP11:CS11=""))</formula>
    </cfRule>
  </conditionalFormatting>
  <conditionalFormatting sqref="CP11">
    <cfRule type="expression" dxfId="11711" priority="12317">
      <formula>FL11&lt;&gt;""</formula>
    </cfRule>
    <cfRule type="expression" dxfId="11710" priority="12526">
      <formula>AND(CO11&lt;&gt;"",OR(CP11:CS11&lt;&gt;""))</formula>
    </cfRule>
    <cfRule type="expression" dxfId="11709" priority="12527">
      <formula>AND(CO11="",AND(CP11:CS11=""))</formula>
    </cfRule>
  </conditionalFormatting>
  <conditionalFormatting sqref="CQ11">
    <cfRule type="expression" dxfId="11708" priority="12316">
      <formula>FL11&lt;&gt;""</formula>
    </cfRule>
    <cfRule type="expression" dxfId="11707" priority="12524">
      <formula>AND(CO11&lt;&gt;"",OR(CP11:CS11&lt;&gt;""))</formula>
    </cfRule>
    <cfRule type="expression" dxfId="11706" priority="12525">
      <formula>AND(CO11="",AND(CP11:CS11=""))</formula>
    </cfRule>
  </conditionalFormatting>
  <conditionalFormatting sqref="CR11">
    <cfRule type="expression" dxfId="11705" priority="12315">
      <formula>FL11&lt;&gt;""</formula>
    </cfRule>
    <cfRule type="expression" dxfId="11704" priority="12522">
      <formula>AND(CO11&lt;&gt;"",OR(CP11:CS11&lt;&gt;""))</formula>
    </cfRule>
    <cfRule type="expression" dxfId="11703" priority="12523">
      <formula>AND(CO11="",AND(CP11:CS11=""))</formula>
    </cfRule>
  </conditionalFormatting>
  <conditionalFormatting sqref="CS11">
    <cfRule type="expression" dxfId="11702" priority="12314">
      <formula>FL11&lt;&gt;""</formula>
    </cfRule>
    <cfRule type="expression" dxfId="11701" priority="12520">
      <formula>AND(CO11&lt;&gt;"",OR(CP11:CS11&lt;&gt;""))</formula>
    </cfRule>
    <cfRule type="expression" dxfId="11700" priority="12521">
      <formula>AND(CO11="",AND(CP11:CS11=""))</formula>
    </cfRule>
  </conditionalFormatting>
  <conditionalFormatting sqref="CT11">
    <cfRule type="expression" dxfId="11699" priority="12313">
      <formula>FL11&lt;&gt;""</formula>
    </cfRule>
    <cfRule type="expression" dxfId="11698" priority="12519">
      <formula>CT11=""</formula>
    </cfRule>
  </conditionalFormatting>
  <conditionalFormatting sqref="CU11">
    <cfRule type="expression" dxfId="11697" priority="12312">
      <formula>FL11&lt;&gt;""</formula>
    </cfRule>
    <cfRule type="expression" dxfId="11696" priority="12518">
      <formula>CU11=""</formula>
    </cfRule>
  </conditionalFormatting>
  <conditionalFormatting sqref="CV11">
    <cfRule type="expression" dxfId="11695" priority="12311">
      <formula>FL11&lt;&gt;""</formula>
    </cfRule>
    <cfRule type="expression" dxfId="11694" priority="12516">
      <formula>AND(CV11&lt;&gt;"",OR(CW11:DH11&lt;&gt;""))</formula>
    </cfRule>
    <cfRule type="expression" dxfId="11693" priority="12517">
      <formula>AND(CV11="",AND(CW11:DH11=""))</formula>
    </cfRule>
  </conditionalFormatting>
  <conditionalFormatting sqref="CW11">
    <cfRule type="expression" dxfId="11692" priority="12310">
      <formula>FL11&lt;&gt;""</formula>
    </cfRule>
    <cfRule type="expression" dxfId="11691" priority="12490">
      <formula>AND(CX11&lt;&gt;"",CW11="")</formula>
    </cfRule>
    <cfRule type="expression" dxfId="11690" priority="12514">
      <formula>AND(CV11&lt;&gt;"",OR(CW11:DH11&lt;&gt;""))</formula>
    </cfRule>
    <cfRule type="expression" dxfId="11689" priority="12515">
      <formula>AND(CV11="",AND(CW11:DH11=""))</formula>
    </cfRule>
  </conditionalFormatting>
  <conditionalFormatting sqref="CX11">
    <cfRule type="expression" dxfId="11688" priority="12309">
      <formula>FL11&lt;&gt;""</formula>
    </cfRule>
    <cfRule type="expression" dxfId="11687" priority="12491">
      <formula>AND(CW11&lt;&gt;"",CX11="")</formula>
    </cfRule>
    <cfRule type="expression" dxfId="11686" priority="12512">
      <formula>AND(CV11&lt;&gt;"",OR(CW11:DH11&lt;&gt;""))</formula>
    </cfRule>
    <cfRule type="expression" dxfId="11685" priority="12513">
      <formula>AND(CV11="",AND(CW11:DH11=""))</formula>
    </cfRule>
  </conditionalFormatting>
  <conditionalFormatting sqref="CY11">
    <cfRule type="expression" dxfId="11684" priority="12308">
      <formula>FL11&lt;&gt;""</formula>
    </cfRule>
    <cfRule type="expression" dxfId="11683" priority="12510">
      <formula>AND(CV11&lt;&gt;"",OR(CW11:DH11&lt;&gt;""))</formula>
    </cfRule>
    <cfRule type="expression" dxfId="11682" priority="12511">
      <formula>AND(CV11="",AND(CW11:DH11=""))</formula>
    </cfRule>
  </conditionalFormatting>
  <conditionalFormatting sqref="CZ11">
    <cfRule type="expression" dxfId="11681" priority="12307">
      <formula>FL11&lt;&gt;""</formula>
    </cfRule>
    <cfRule type="expression" dxfId="11680" priority="12488">
      <formula>AND(DA11&lt;&gt;"",CZ11="")</formula>
    </cfRule>
    <cfRule type="expression" dxfId="11679" priority="12508">
      <formula>AND(CV11&lt;&gt;"",OR(CW11:DH11&lt;&gt;""))</formula>
    </cfRule>
    <cfRule type="expression" dxfId="11678" priority="12509">
      <formula>AND(CV11="",AND(CW11:DH11=""))</formula>
    </cfRule>
  </conditionalFormatting>
  <conditionalFormatting sqref="DA11">
    <cfRule type="expression" dxfId="11677" priority="12306">
      <formula>FL11&lt;&gt;""</formula>
    </cfRule>
    <cfRule type="expression" dxfId="11676" priority="12489">
      <formula>AND(CZ11&lt;&gt;"",DA11="")</formula>
    </cfRule>
    <cfRule type="expression" dxfId="11675" priority="12506">
      <formula>AND(CV11&lt;&gt;"",OR(CW11:DH11&lt;&gt;""))</formula>
    </cfRule>
    <cfRule type="expression" dxfId="11674" priority="12507">
      <formula>AND(CV11="",AND(CW11:DH11=""))</formula>
    </cfRule>
  </conditionalFormatting>
  <conditionalFormatting sqref="DB11">
    <cfRule type="expression" dxfId="11673" priority="12305">
      <formula>FL11&lt;&gt;""</formula>
    </cfRule>
    <cfRule type="expression" dxfId="11672" priority="12504">
      <formula>AND(CV11&lt;&gt;"",OR(CW11:DH11&lt;&gt;""))</formula>
    </cfRule>
    <cfRule type="expression" dxfId="11671" priority="12505">
      <formula>AND(CV11="",AND(CW11:DH11=""))</formula>
    </cfRule>
  </conditionalFormatting>
  <conditionalFormatting sqref="DC11">
    <cfRule type="expression" dxfId="11670" priority="12304">
      <formula>FL11&lt;&gt;""</formula>
    </cfRule>
    <cfRule type="expression" dxfId="11669" priority="12502">
      <formula>AND(CV11&lt;&gt;"",OR(CW11:DH11&lt;&gt;""))</formula>
    </cfRule>
    <cfRule type="expression" dxfId="11668" priority="12503">
      <formula>AND(CV11="",AND(CW11:DH11=""))</formula>
    </cfRule>
  </conditionalFormatting>
  <conditionalFormatting sqref="DD11">
    <cfRule type="expression" dxfId="11667" priority="12303">
      <formula>FL11&lt;&gt;""</formula>
    </cfRule>
    <cfRule type="expression" dxfId="11666" priority="12500">
      <formula>AND(CV11&lt;&gt;"",OR(CW11:DH11&lt;&gt;""))</formula>
    </cfRule>
    <cfRule type="expression" dxfId="11665" priority="12501">
      <formula>AND(CV11="",AND(CW11:DH11=""))</formula>
    </cfRule>
  </conditionalFormatting>
  <conditionalFormatting sqref="DE11">
    <cfRule type="expression" dxfId="11664" priority="12302">
      <formula>FL11&lt;&gt;""</formula>
    </cfRule>
    <cfRule type="expression" dxfId="11663" priority="12484">
      <formula>AND(DF11&lt;&gt;"",DE11="")</formula>
    </cfRule>
    <cfRule type="expression" dxfId="11662" priority="12498">
      <formula>AND(CV11&lt;&gt;"",OR(CW11:DH11&lt;&gt;""))</formula>
    </cfRule>
    <cfRule type="expression" dxfId="11661" priority="12499">
      <formula>AND(CV11="",AND(CW11:DH11=""))</formula>
    </cfRule>
  </conditionalFormatting>
  <conditionalFormatting sqref="DF11">
    <cfRule type="expression" dxfId="11660" priority="12301">
      <formula>FL11&lt;&gt;""</formula>
    </cfRule>
    <cfRule type="expression" dxfId="11659" priority="12485">
      <formula>AND(DE11&lt;&gt;"",DF11="")</formula>
    </cfRule>
    <cfRule type="expression" dxfId="11658" priority="12496">
      <formula>AND(CV11&lt;&gt;"",OR(CW11:DH11&lt;&gt;""))</formula>
    </cfRule>
    <cfRule type="expression" dxfId="11657" priority="12497">
      <formula>AND(CV11="",AND(CW11:DH11=""))</formula>
    </cfRule>
  </conditionalFormatting>
  <conditionalFormatting sqref="DG11">
    <cfRule type="expression" dxfId="11656" priority="12300">
      <formula>FL11&lt;&gt;""</formula>
    </cfRule>
    <cfRule type="expression" dxfId="11655" priority="12494">
      <formula>AND(CV11&lt;&gt;"",OR(CW11:DH11&lt;&gt;""))</formula>
    </cfRule>
    <cfRule type="expression" dxfId="11654" priority="12495">
      <formula>AND(CV11="",AND(CW11:DH11=""))</formula>
    </cfRule>
  </conditionalFormatting>
  <conditionalFormatting sqref="DH11">
    <cfRule type="expression" dxfId="11653" priority="12299">
      <formula>FL11&lt;&gt;""</formula>
    </cfRule>
    <cfRule type="expression" dxfId="11652" priority="12492">
      <formula>AND(CV11&lt;&gt;"",OR(CW11:DH11&lt;&gt;""))</formula>
    </cfRule>
    <cfRule type="expression" dxfId="11651" priority="12493">
      <formula>AND(CV11="",AND(CW11:DH11=""))</formula>
    </cfRule>
  </conditionalFormatting>
  <conditionalFormatting sqref="DI11">
    <cfRule type="expression" dxfId="11650" priority="12298">
      <formula>FL11&lt;&gt;""</formula>
    </cfRule>
    <cfRule type="expression" dxfId="11649" priority="12487">
      <formula>DI11=""</formula>
    </cfRule>
  </conditionalFormatting>
  <conditionalFormatting sqref="DJ11">
    <cfRule type="expression" dxfId="11648" priority="12297">
      <formula>FL11&lt;&gt;""</formula>
    </cfRule>
    <cfRule type="expression" dxfId="11647" priority="12486">
      <formula>AND(DI11&lt;&gt;"自立",DJ11="")</formula>
    </cfRule>
  </conditionalFormatting>
  <conditionalFormatting sqref="DK11">
    <cfRule type="expression" dxfId="11646" priority="12296">
      <formula>FL11&lt;&gt;""</formula>
    </cfRule>
    <cfRule type="expression" dxfId="11645" priority="12483">
      <formula>DK11=""</formula>
    </cfRule>
  </conditionalFormatting>
  <conditionalFormatting sqref="DL11">
    <cfRule type="expression" dxfId="11644" priority="12481">
      <formula>AND(DK11&lt;&gt;"アレルギー食",DL11&lt;&gt;"")</formula>
    </cfRule>
    <cfRule type="expression" dxfId="11643" priority="12482">
      <formula>AND(DK11="アレルギー食",DL11="")</formula>
    </cfRule>
  </conditionalFormatting>
  <conditionalFormatting sqref="DM11">
    <cfRule type="expression" dxfId="11642" priority="12295">
      <formula>FL11&lt;&gt;""</formula>
    </cfRule>
    <cfRule type="expression" dxfId="11641" priority="12480">
      <formula>DM11=""</formula>
    </cfRule>
  </conditionalFormatting>
  <conditionalFormatting sqref="DN11">
    <cfRule type="expression" dxfId="11640" priority="12294">
      <formula>FL11&lt;&gt;""</formula>
    </cfRule>
    <cfRule type="expression" dxfId="11639" priority="12474">
      <formula>AND(DN11&lt;&gt;"",DM11="")</formula>
    </cfRule>
    <cfRule type="expression" dxfId="11638" priority="12478">
      <formula>AND(DM11&lt;&gt;"自立",DN11="")</formula>
    </cfRule>
    <cfRule type="expression" dxfId="11637" priority="12479">
      <formula>AND(DM11="自立",DN11&lt;&gt;"")</formula>
    </cfRule>
  </conditionalFormatting>
  <conditionalFormatting sqref="DO11">
    <cfRule type="expression" dxfId="11636" priority="12293">
      <formula>FL11&lt;&gt;""</formula>
    </cfRule>
    <cfRule type="expression" dxfId="11635" priority="12477">
      <formula>DO11=""</formula>
    </cfRule>
  </conditionalFormatting>
  <conditionalFormatting sqref="DP11">
    <cfRule type="expression" dxfId="11634" priority="12292">
      <formula>FL11&lt;&gt;""</formula>
    </cfRule>
    <cfRule type="expression" dxfId="11633" priority="12473">
      <formula>AND(DP11&lt;&gt;"",DO11="")</formula>
    </cfRule>
    <cfRule type="expression" dxfId="11632" priority="12475">
      <formula>AND(DO11&lt;&gt;"自立",DP11="")</formula>
    </cfRule>
    <cfRule type="expression" dxfId="11631" priority="12476">
      <formula>AND(DO11="自立",DP11&lt;&gt;"")</formula>
    </cfRule>
  </conditionalFormatting>
  <conditionalFormatting sqref="DQ11">
    <cfRule type="expression" dxfId="11630" priority="12291">
      <formula>FL11&lt;&gt;""</formula>
    </cfRule>
    <cfRule type="expression" dxfId="11629" priority="12472">
      <formula>DQ11=""</formula>
    </cfRule>
  </conditionalFormatting>
  <conditionalFormatting sqref="DR11">
    <cfRule type="expression" dxfId="11628" priority="12290">
      <formula>FL11&lt;&gt;""</formula>
    </cfRule>
    <cfRule type="expression" dxfId="11627" priority="12469">
      <formula>AND(DR11&lt;&gt;"",DQ11="")</formula>
    </cfRule>
    <cfRule type="expression" dxfId="11626" priority="12470">
      <formula>AND(DQ11&lt;&gt;"自立",DR11="")</formula>
    </cfRule>
    <cfRule type="expression" dxfId="11625" priority="12471">
      <formula>AND(DQ11="自立",DR11&lt;&gt;"")</formula>
    </cfRule>
  </conditionalFormatting>
  <conditionalFormatting sqref="DS11">
    <cfRule type="expression" dxfId="11624" priority="12289">
      <formula>FL11&lt;&gt;""</formula>
    </cfRule>
    <cfRule type="expression" dxfId="11623" priority="12468">
      <formula>DS11=""</formula>
    </cfRule>
  </conditionalFormatting>
  <conditionalFormatting sqref="DU11">
    <cfRule type="expression" dxfId="11622" priority="12287">
      <formula>FL11&lt;&gt;""</formula>
    </cfRule>
    <cfRule type="expression" dxfId="11621" priority="12467">
      <formula>DU11=""</formula>
    </cfRule>
  </conditionalFormatting>
  <conditionalFormatting sqref="DZ11">
    <cfRule type="expression" dxfId="11620" priority="12285">
      <formula>FL11&lt;&gt;""</formula>
    </cfRule>
    <cfRule type="expression" dxfId="11619" priority="12417">
      <formula>AND(EA11&lt;&gt;"",DZ11&lt;&gt;"その他")</formula>
    </cfRule>
    <cfRule type="expression" dxfId="11618" priority="12466">
      <formula>DZ11=""</formula>
    </cfRule>
  </conditionalFormatting>
  <conditionalFormatting sqref="EA11">
    <cfRule type="expression" dxfId="11617" priority="12464">
      <formula>AND(DZ11&lt;&gt;"その他",EA11&lt;&gt;"")</formula>
    </cfRule>
    <cfRule type="expression" dxfId="11616" priority="12465">
      <formula>AND(DZ11="その他",EA11="")</formula>
    </cfRule>
  </conditionalFormatting>
  <conditionalFormatting sqref="EB11">
    <cfRule type="expression" dxfId="11615" priority="12284">
      <formula>FL11&lt;&gt;""</formula>
    </cfRule>
    <cfRule type="expression" dxfId="11614" priority="12463">
      <formula>AND(EB11:EH11="")</formula>
    </cfRule>
  </conditionalFormatting>
  <conditionalFormatting sqref="EC11">
    <cfRule type="expression" dxfId="11613" priority="12283">
      <formula>FL11&lt;&gt;""</formula>
    </cfRule>
    <cfRule type="expression" dxfId="11612" priority="12462">
      <formula>AND(EB11:EH11="")</formula>
    </cfRule>
  </conditionalFormatting>
  <conditionalFormatting sqref="ED11">
    <cfRule type="expression" dxfId="11611" priority="12282">
      <formula>FL11&lt;&gt;""</formula>
    </cfRule>
    <cfRule type="expression" dxfId="11610" priority="12461">
      <formula>AND(EB11:EH11="")</formula>
    </cfRule>
  </conditionalFormatting>
  <conditionalFormatting sqref="EE11">
    <cfRule type="expression" dxfId="11609" priority="12281">
      <formula>FL11&lt;&gt;""</formula>
    </cfRule>
    <cfRule type="expression" dxfId="11608" priority="12460">
      <formula>AND(EB11:EH11="")</formula>
    </cfRule>
  </conditionalFormatting>
  <conditionalFormatting sqref="EF11">
    <cfRule type="expression" dxfId="11607" priority="12280">
      <formula>FL11&lt;&gt;""</formula>
    </cfRule>
    <cfRule type="expression" dxfId="11606" priority="12459">
      <formula>AND(EB11:EH11="")</formula>
    </cfRule>
  </conditionalFormatting>
  <conditionalFormatting sqref="EG11">
    <cfRule type="expression" dxfId="11605" priority="12279">
      <formula>FL11&lt;&gt;""</formula>
    </cfRule>
    <cfRule type="expression" dxfId="11604" priority="12458">
      <formula>AND(EB11:EH11="")</formula>
    </cfRule>
  </conditionalFormatting>
  <conditionalFormatting sqref="EH11">
    <cfRule type="expression" dxfId="11603" priority="12278">
      <formula>FL11&lt;&gt;""</formula>
    </cfRule>
    <cfRule type="expression" dxfId="11602" priority="12457">
      <formula>AND(EB11:EH11="")</formula>
    </cfRule>
  </conditionalFormatting>
  <conditionalFormatting sqref="EK11">
    <cfRule type="expression" dxfId="11601" priority="12277">
      <formula>FL11&lt;&gt;""</formula>
    </cfRule>
    <cfRule type="expression" dxfId="11600" priority="12455">
      <formula>AND(EJ11&lt;&gt;"",EK11&lt;&gt;"")</formula>
    </cfRule>
    <cfRule type="expression" dxfId="11599" priority="12456">
      <formula>AND(EJ11="",EK11="")</formula>
    </cfRule>
  </conditionalFormatting>
  <conditionalFormatting sqref="EL11">
    <cfRule type="expression" dxfId="11598" priority="12276">
      <formula>FL11&lt;&gt;""</formula>
    </cfRule>
    <cfRule type="expression" dxfId="11597" priority="12453">
      <formula>AND(EJ11&lt;&gt;"",EL11&lt;&gt;"")</formula>
    </cfRule>
    <cfRule type="expression" dxfId="11596" priority="12454">
      <formula>AND(EJ11="",EL11="")</formula>
    </cfRule>
  </conditionalFormatting>
  <conditionalFormatting sqref="EM11">
    <cfRule type="expression" dxfId="11595" priority="12275">
      <formula>FL11&lt;&gt;""</formula>
    </cfRule>
    <cfRule type="expression" dxfId="11594" priority="12451">
      <formula>AND(EJ11&lt;&gt;"",EM11&lt;&gt;"")</formula>
    </cfRule>
    <cfRule type="expression" dxfId="11593" priority="12452">
      <formula>AND(EJ11="",EM11="")</formula>
    </cfRule>
  </conditionalFormatting>
  <conditionalFormatting sqref="EO11">
    <cfRule type="expression" dxfId="11592" priority="12445">
      <formula>AND(EJ11&lt;&gt;"",EO11&lt;&gt;"")</formula>
    </cfRule>
    <cfRule type="expression" dxfId="11591" priority="12449">
      <formula>AND(EO11&lt;&gt;"",EN11="")</formula>
    </cfRule>
    <cfRule type="expression" dxfId="11590" priority="12450">
      <formula>AND(EN11&lt;&gt;"",EO11="")</formula>
    </cfRule>
  </conditionalFormatting>
  <conditionalFormatting sqref="EP11">
    <cfRule type="expression" dxfId="11589" priority="12444">
      <formula>AND(EJ11&lt;&gt;"",EP11&lt;&gt;"")</formula>
    </cfRule>
    <cfRule type="expression" dxfId="11588" priority="12447">
      <formula>AND(EP11&lt;&gt;"",EN11="")</formula>
    </cfRule>
    <cfRule type="expression" dxfId="11587" priority="12448">
      <formula>AND(EN11&lt;&gt;"",EP11="")</formula>
    </cfRule>
  </conditionalFormatting>
  <conditionalFormatting sqref="EN11">
    <cfRule type="expression" dxfId="11586" priority="12446">
      <formula>AND(EJ11&lt;&gt;"",EN11&lt;&gt;"")</formula>
    </cfRule>
  </conditionalFormatting>
  <conditionalFormatting sqref="ER11">
    <cfRule type="expression" dxfId="11585" priority="12274">
      <formula>FL11&lt;&gt;""</formula>
    </cfRule>
    <cfRule type="expression" dxfId="11584" priority="12442">
      <formula>AND(EQ11&lt;&gt;"",ER11&lt;&gt;"")</formula>
    </cfRule>
    <cfRule type="expression" dxfId="11583" priority="12443">
      <formula>AND(EQ11="",ER11="")</formula>
    </cfRule>
  </conditionalFormatting>
  <conditionalFormatting sqref="ES11">
    <cfRule type="expression" dxfId="11582" priority="12273">
      <formula>FL11&lt;&gt;""</formula>
    </cfRule>
    <cfRule type="expression" dxfId="11581" priority="12440">
      <formula>AND(EQ11&lt;&gt;"",ES11&lt;&gt;"")</formula>
    </cfRule>
    <cfRule type="expression" dxfId="11580" priority="12441">
      <formula>AND(EQ11="",ES11="")</formula>
    </cfRule>
  </conditionalFormatting>
  <conditionalFormatting sqref="ET11">
    <cfRule type="expression" dxfId="11579" priority="12272">
      <formula>FL11&lt;&gt;""</formula>
    </cfRule>
    <cfRule type="expression" dxfId="11578" priority="12438">
      <formula>AND(EQ11&lt;&gt;"",ET11&lt;&gt;"")</formula>
    </cfRule>
    <cfRule type="expression" dxfId="11577" priority="12439">
      <formula>AND(EQ11="",ET11="")</formula>
    </cfRule>
  </conditionalFormatting>
  <conditionalFormatting sqref="EV11">
    <cfRule type="expression" dxfId="11576" priority="12432">
      <formula>AND(EQ11&lt;&gt;"",EV11&lt;&gt;"")</formula>
    </cfRule>
    <cfRule type="expression" dxfId="11575" priority="12436">
      <formula>AND(EV11&lt;&gt;"",EU11="")</formula>
    </cfRule>
    <cfRule type="expression" dxfId="11574" priority="12437">
      <formula>AND(EU11&lt;&gt;"",EV11="")</formula>
    </cfRule>
  </conditionalFormatting>
  <conditionalFormatting sqref="EW11">
    <cfRule type="expression" dxfId="11573" priority="12431">
      <formula>AND(EQ11&lt;&gt;"",EW11&lt;&gt;"")</formula>
    </cfRule>
    <cfRule type="expression" dxfId="11572" priority="12434">
      <formula>AND(EW11&lt;&gt;"",EU11="")</formula>
    </cfRule>
    <cfRule type="expression" dxfId="11571" priority="12435">
      <formula>AND(EU11&lt;&gt;"",EW11="")</formula>
    </cfRule>
  </conditionalFormatting>
  <conditionalFormatting sqref="EU11">
    <cfRule type="expression" dxfId="11570" priority="12433">
      <formula>AND(EQ11&lt;&gt;"",EU11&lt;&gt;"")</formula>
    </cfRule>
  </conditionalFormatting>
  <conditionalFormatting sqref="EQ11">
    <cfRule type="expression" dxfId="11569" priority="12430">
      <formula>AND(EQ11&lt;&gt;"",OR(ER11:EW11&lt;&gt;""))</formula>
    </cfRule>
  </conditionalFormatting>
  <conditionalFormatting sqref="EJ11">
    <cfRule type="expression" dxfId="11568" priority="12429">
      <formula>AND(EJ11&lt;&gt;"",OR(EK11:EP11&lt;&gt;""))</formula>
    </cfRule>
  </conditionalFormatting>
  <conditionalFormatting sqref="EX11">
    <cfRule type="expression" dxfId="11567" priority="12271">
      <formula>FL11&lt;&gt;""</formula>
    </cfRule>
    <cfRule type="expression" dxfId="11566" priority="12428">
      <formula>AND(EX11:FC11="")</formula>
    </cfRule>
  </conditionalFormatting>
  <conditionalFormatting sqref="EY11">
    <cfRule type="expression" dxfId="11565" priority="12270">
      <formula>FL11&lt;&gt;""</formula>
    </cfRule>
    <cfRule type="expression" dxfId="11564" priority="12427">
      <formula>AND(EX11:FC11="")</formula>
    </cfRule>
  </conditionalFormatting>
  <conditionalFormatting sqref="EZ11">
    <cfRule type="expression" dxfId="11563" priority="12269">
      <formula>FL11&lt;&gt;""</formula>
    </cfRule>
    <cfRule type="expression" dxfId="11562" priority="12426">
      <formula>AND(EX11:FC11="")</formula>
    </cfRule>
  </conditionalFormatting>
  <conditionalFormatting sqref="FA11">
    <cfRule type="expression" dxfId="11561" priority="12268">
      <formula>FL11&lt;&gt;""</formula>
    </cfRule>
    <cfRule type="expression" dxfId="11560" priority="12425">
      <formula>AND(EX11:FC11="")</formula>
    </cfRule>
  </conditionalFormatting>
  <conditionalFormatting sqref="FC11">
    <cfRule type="expression" dxfId="11559" priority="12266">
      <formula>FL11&lt;&gt;""</formula>
    </cfRule>
    <cfRule type="expression" dxfId="11558" priority="12424">
      <formula>AND(EX11:FC11="")</formula>
    </cfRule>
  </conditionalFormatting>
  <conditionalFormatting sqref="FB11">
    <cfRule type="expression" dxfId="11557" priority="12267">
      <formula>FL11&lt;&gt;""</formula>
    </cfRule>
    <cfRule type="expression" dxfId="11556" priority="12423">
      <formula>AND(EX11:FC11="")</formula>
    </cfRule>
  </conditionalFormatting>
  <conditionalFormatting sqref="FD11">
    <cfRule type="expression" dxfId="11555" priority="12265">
      <formula>FL11&lt;&gt;""</formula>
    </cfRule>
    <cfRule type="expression" dxfId="11554" priority="12422">
      <formula>FD11=""</formula>
    </cfRule>
  </conditionalFormatting>
  <conditionalFormatting sqref="FE11">
    <cfRule type="expression" dxfId="11553" priority="12420">
      <formula>AND(FD11&lt;&gt;"2人以上の体制",FE11&lt;&gt;"")</formula>
    </cfRule>
    <cfRule type="expression" dxfId="11552" priority="12421">
      <formula>AND(FD11="2人以上の体制",FE11="")</formula>
    </cfRule>
  </conditionalFormatting>
  <conditionalFormatting sqref="FF11">
    <cfRule type="expression" dxfId="11551" priority="12264">
      <formula>FL11&lt;&gt;""</formula>
    </cfRule>
    <cfRule type="expression" dxfId="11550" priority="12419">
      <formula>FF11=""</formula>
    </cfRule>
  </conditionalFormatting>
  <conditionalFormatting sqref="FG11">
    <cfRule type="expression" dxfId="11549" priority="12263">
      <formula>FL11&lt;&gt;""</formula>
    </cfRule>
    <cfRule type="expression" dxfId="11548" priority="12418">
      <formula>FG11=""</formula>
    </cfRule>
  </conditionalFormatting>
  <conditionalFormatting sqref="BN11">
    <cfRule type="expression" dxfId="11547" priority="12337">
      <formula>FL11&lt;&gt;""</formula>
    </cfRule>
    <cfRule type="expression" dxfId="11546" priority="12416">
      <formula>BN11=""</formula>
    </cfRule>
  </conditionalFormatting>
  <conditionalFormatting sqref="BO11">
    <cfRule type="expression" dxfId="11545" priority="12336">
      <formula>FL11&lt;&gt;""</formula>
    </cfRule>
    <cfRule type="expression" dxfId="11544" priority="12415">
      <formula>BO11=""</formula>
    </cfRule>
  </conditionalFormatting>
  <conditionalFormatting sqref="BP11">
    <cfRule type="expression" dxfId="11543" priority="12335">
      <formula>FL11&lt;&gt;""</formula>
    </cfRule>
    <cfRule type="expression" dxfId="11542" priority="12414">
      <formula>BP11=""</formula>
    </cfRule>
  </conditionalFormatting>
  <conditionalFormatting sqref="BQ11">
    <cfRule type="expression" dxfId="11541" priority="12334">
      <formula>FL11&lt;&gt;""</formula>
    </cfRule>
    <cfRule type="expression" dxfId="11540" priority="12403">
      <formula>AND(BQ11:BR11="")</formula>
    </cfRule>
  </conditionalFormatting>
  <conditionalFormatting sqref="BR11">
    <cfRule type="expression" dxfId="11539" priority="12333">
      <formula>FL11&lt;&gt;""</formula>
    </cfRule>
    <cfRule type="expression" dxfId="11538" priority="12413">
      <formula>AND(BQ11:BR11="")</formula>
    </cfRule>
  </conditionalFormatting>
  <conditionalFormatting sqref="BT11">
    <cfRule type="expression" dxfId="11537" priority="12408">
      <formula>AND(BS11="",BT11&lt;&gt;"")</formula>
    </cfRule>
    <cfRule type="expression" dxfId="11536" priority="12412">
      <formula>AND(BS11&lt;&gt;"",BT11="")</formula>
    </cfRule>
  </conditionalFormatting>
  <conditionalFormatting sqref="BU11">
    <cfRule type="expression" dxfId="11535" priority="12407">
      <formula>AND(BS11="",BU11&lt;&gt;"")</formula>
    </cfRule>
    <cfRule type="expression" dxfId="11534" priority="12411">
      <formula>AND(BS11&lt;&gt;"",BU11="")</formula>
    </cfRule>
  </conditionalFormatting>
  <conditionalFormatting sqref="BV11">
    <cfRule type="expression" dxfId="11533" priority="12406">
      <formula>AND(BS11="",BV11&lt;&gt;"")</formula>
    </cfRule>
    <cfRule type="expression" dxfId="11532" priority="12410">
      <formula>AND(BS11&lt;&gt;"",AND(BV11:BW11=""))</formula>
    </cfRule>
  </conditionalFormatting>
  <conditionalFormatting sqref="BW11">
    <cfRule type="expression" dxfId="11531" priority="12405">
      <formula>AND(BS11="",BW11&lt;&gt;"")</formula>
    </cfRule>
    <cfRule type="expression" dxfId="11530" priority="12409">
      <formula>AND(BS11&lt;&gt;"",AND(BV11:BW11=""))</formula>
    </cfRule>
  </conditionalFormatting>
  <conditionalFormatting sqref="BS11">
    <cfRule type="expression" dxfId="11529" priority="12404">
      <formula>AND(BS11="",OR(BT11:BW11&lt;&gt;""))</formula>
    </cfRule>
  </conditionalFormatting>
  <conditionalFormatting sqref="BX11">
    <cfRule type="expression" dxfId="11528" priority="12332">
      <formula>FL11&lt;&gt;""</formula>
    </cfRule>
    <cfRule type="expression" dxfId="11527" priority="12402">
      <formula>BX11=""</formula>
    </cfRule>
  </conditionalFormatting>
  <conditionalFormatting sqref="BY11">
    <cfRule type="expression" dxfId="11526" priority="12331">
      <formula>FL11&lt;&gt;""</formula>
    </cfRule>
    <cfRule type="expression" dxfId="11525" priority="12401">
      <formula>BY11=""</formula>
    </cfRule>
  </conditionalFormatting>
  <conditionalFormatting sqref="CB11">
    <cfRule type="expression" dxfId="11524" priority="12330">
      <formula>FL11&lt;&gt;""</formula>
    </cfRule>
    <cfRule type="expression" dxfId="11523" priority="12400">
      <formula>CB11=""</formula>
    </cfRule>
  </conditionalFormatting>
  <conditionalFormatting sqref="CC11">
    <cfRule type="expression" dxfId="11522" priority="12329">
      <formula>FL11&lt;&gt;""</formula>
    </cfRule>
    <cfRule type="expression" dxfId="11521" priority="12399">
      <formula>CC11=""</formula>
    </cfRule>
  </conditionalFormatting>
  <conditionalFormatting sqref="CD11">
    <cfRule type="expression" dxfId="11520" priority="12328">
      <formula>FL11&lt;&gt;""</formula>
    </cfRule>
    <cfRule type="expression" dxfId="11519" priority="12398">
      <formula>CD11=""</formula>
    </cfRule>
  </conditionalFormatting>
  <conditionalFormatting sqref="FJ11">
    <cfRule type="expression" dxfId="11518" priority="12397">
      <formula>FJ11=""</formula>
    </cfRule>
  </conditionalFormatting>
  <conditionalFormatting sqref="H11">
    <cfRule type="expression" dxfId="11517" priority="12378">
      <formula>FL11&lt;&gt;""</formula>
    </cfRule>
    <cfRule type="expression" dxfId="11516" priority="12394">
      <formula>H11=""</formula>
    </cfRule>
  </conditionalFormatting>
  <conditionalFormatting sqref="B11">
    <cfRule type="expression" dxfId="11515" priority="12262">
      <formula>FL11&lt;&gt;""</formula>
    </cfRule>
    <cfRule type="expression" dxfId="11514" priority="12393">
      <formula>B11=""</formula>
    </cfRule>
  </conditionalFormatting>
  <conditionalFormatting sqref="CE11">
    <cfRule type="expression" dxfId="11513" priority="12327">
      <formula>FL11&lt;&gt;""</formula>
    </cfRule>
    <cfRule type="expression" dxfId="11512" priority="12392">
      <formula>CE11=""</formula>
    </cfRule>
  </conditionalFormatting>
  <conditionalFormatting sqref="EI11">
    <cfRule type="expression" dxfId="11511" priority="12391">
      <formula>AND(OR(EB11:EG11&lt;&gt;""),EI11="")</formula>
    </cfRule>
  </conditionalFormatting>
  <conditionalFormatting sqref="BD11">
    <cfRule type="expression" dxfId="11510" priority="12338">
      <formula>FL11&lt;&gt;""</formula>
    </cfRule>
    <cfRule type="expression" dxfId="11509" priority="12390">
      <formula>BD11=""</formula>
    </cfRule>
  </conditionalFormatting>
  <conditionalFormatting sqref="BE11">
    <cfRule type="expression" dxfId="11508" priority="12389">
      <formula>AND(BD11="同居",AND(BE11="",BF11=""))</formula>
    </cfRule>
  </conditionalFormatting>
  <conditionalFormatting sqref="CA11">
    <cfRule type="expression" dxfId="11507" priority="12388">
      <formula>AND(BZ11&lt;&gt;"",CA11="")</formula>
    </cfRule>
  </conditionalFormatting>
  <conditionalFormatting sqref="BZ11">
    <cfRule type="expression" dxfId="11506" priority="12387">
      <formula>AND(BZ11="",CA11&lt;&gt;"")</formula>
    </cfRule>
  </conditionalFormatting>
  <conditionalFormatting sqref="DT11">
    <cfRule type="expression" dxfId="11505" priority="12288">
      <formula>FL11&lt;&gt;""</formula>
    </cfRule>
    <cfRule type="expression" dxfId="11504" priority="12384">
      <formula>AND(DT11&lt;&gt;"",DS11="")</formula>
    </cfRule>
    <cfRule type="expression" dxfId="11503" priority="12385">
      <formula>AND(DS11&lt;&gt;"自立",DT11="")</formula>
    </cfRule>
    <cfRule type="expression" dxfId="11502" priority="12386">
      <formula>AND(DS11="自立",DT11&lt;&gt;"")</formula>
    </cfRule>
  </conditionalFormatting>
  <conditionalFormatting sqref="DV11">
    <cfRule type="expression" dxfId="11501" priority="12286">
      <formula>FL11&lt;&gt;""</formula>
    </cfRule>
    <cfRule type="expression" dxfId="11500" priority="12381">
      <formula>AND(DV11&lt;&gt;"",DU11="")</formula>
    </cfRule>
    <cfRule type="expression" dxfId="11499" priority="12382">
      <formula>AND(DU11="自立",DV11&lt;&gt;"")</formula>
    </cfRule>
    <cfRule type="expression" dxfId="11498" priority="12383">
      <formula>AND(DU11&lt;&gt;"自立",DV11="")</formula>
    </cfRule>
  </conditionalFormatting>
  <conditionalFormatting sqref="I11">
    <cfRule type="expression" dxfId="11497" priority="12380">
      <formula>I11=""</formula>
    </cfRule>
  </conditionalFormatting>
  <conditionalFormatting sqref="O11">
    <cfRule type="expression" dxfId="11496" priority="12374">
      <formula>FL11&lt;&gt;""</formula>
    </cfRule>
    <cfRule type="expression" dxfId="11495" priority="12379">
      <formula>O11=""</formula>
    </cfRule>
  </conditionalFormatting>
  <conditionalFormatting sqref="FM11">
    <cfRule type="expression" dxfId="11494" priority="12257">
      <formula>AND(FM11="",AND(P11:FI11=""))</formula>
    </cfRule>
    <cfRule type="expression" dxfId="11493" priority="12258">
      <formula>AND(FM11&lt;&gt;"",OR(P11:FI11&lt;&gt;""))</formula>
    </cfRule>
  </conditionalFormatting>
  <conditionalFormatting sqref="FL11">
    <cfRule type="expression" dxfId="11492" priority="12259">
      <formula>AND(FL11="",AND(P11:FI11=""))</formula>
    </cfRule>
    <cfRule type="expression" dxfId="11491" priority="12261">
      <formula>AND(FL11&lt;&gt;"",OR(P11:FI11&lt;&gt;""))</formula>
    </cfRule>
  </conditionalFormatting>
  <conditionalFormatting sqref="FK11">
    <cfRule type="expression" dxfId="11490" priority="12260">
      <formula>FK11=""</formula>
    </cfRule>
  </conditionalFormatting>
  <conditionalFormatting sqref="C12">
    <cfRule type="expression" dxfId="11489" priority="12256">
      <formula>C12=""</formula>
    </cfRule>
  </conditionalFormatting>
  <conditionalFormatting sqref="D12">
    <cfRule type="expression" dxfId="11488" priority="12255">
      <formula>D12=""</formula>
    </cfRule>
  </conditionalFormatting>
  <conditionalFormatting sqref="E12">
    <cfRule type="expression" dxfId="11487" priority="12254">
      <formula>E12=""</formula>
    </cfRule>
  </conditionalFormatting>
  <conditionalFormatting sqref="G12">
    <cfRule type="expression" dxfId="11486" priority="12253">
      <formula>G12=""</formula>
    </cfRule>
  </conditionalFormatting>
  <conditionalFormatting sqref="J12">
    <cfRule type="expression" dxfId="11485" priority="11994">
      <formula>FL12&lt;&gt;""</formula>
    </cfRule>
    <cfRule type="expression" dxfId="11484" priority="12252">
      <formula>AND(J12="",K12="")</formula>
    </cfRule>
  </conditionalFormatting>
  <conditionalFormatting sqref="K12">
    <cfRule type="expression" dxfId="11483" priority="11993">
      <formula>FL12&lt;&gt;""</formula>
    </cfRule>
    <cfRule type="expression" dxfId="11482" priority="12251">
      <formula>AND(J12="",K12="")</formula>
    </cfRule>
  </conditionalFormatting>
  <conditionalFormatting sqref="N12">
    <cfRule type="expression" dxfId="11481" priority="11992">
      <formula>FL12&lt;&gt;""</formula>
    </cfRule>
    <cfRule type="expression" dxfId="11480" priority="12250">
      <formula>N12=""</formula>
    </cfRule>
  </conditionalFormatting>
  <conditionalFormatting sqref="P12">
    <cfRule type="expression" dxfId="11479" priority="11990">
      <formula>FL12&lt;&gt;""</formula>
    </cfRule>
    <cfRule type="expression" dxfId="11478" priority="12248">
      <formula>AND(P12&lt;&gt;"",OR(Q12:AC12&lt;&gt;""))</formula>
    </cfRule>
    <cfRule type="expression" dxfId="11477" priority="12249">
      <formula>AND(P12="",AND(Q12:AC12=""))</formula>
    </cfRule>
  </conditionalFormatting>
  <conditionalFormatting sqref="Q12">
    <cfRule type="expression" dxfId="11476" priority="11989">
      <formula>FL12&lt;&gt;""</formula>
    </cfRule>
    <cfRule type="expression" dxfId="11475" priority="12246">
      <formula>AND(P12&lt;&gt;"",OR(Q12:AC12&lt;&gt;""))</formula>
    </cfRule>
    <cfRule type="expression" dxfId="11474" priority="12247">
      <formula>AND(P12="",AND(Q12:AC12=""))</formula>
    </cfRule>
  </conditionalFormatting>
  <conditionalFormatting sqref="R12">
    <cfRule type="expression" dxfId="11473" priority="11988">
      <formula>FL12&lt;&gt;""</formula>
    </cfRule>
    <cfRule type="expression" dxfId="11472" priority="12244">
      <formula>AND(P12&lt;&gt;"",OR(Q12:AC12&lt;&gt;""))</formula>
    </cfRule>
    <cfRule type="expression" dxfId="11471" priority="12245">
      <formula>AND(P12="",AND(Q12:AC12=""))</formula>
    </cfRule>
  </conditionalFormatting>
  <conditionalFormatting sqref="S12">
    <cfRule type="expression" dxfId="11470" priority="11987">
      <formula>FL12&lt;&gt;""</formula>
    </cfRule>
    <cfRule type="expression" dxfId="11469" priority="12232">
      <formula>AND(P12&lt;&gt;"",OR(Q12:AC12&lt;&gt;""))</formula>
    </cfRule>
    <cfRule type="expression" dxfId="11468" priority="12243">
      <formula>AND(P12="",AND(Q12:AC12=""))</formula>
    </cfRule>
  </conditionalFormatting>
  <conditionalFormatting sqref="T12">
    <cfRule type="expression" dxfId="11467" priority="11986">
      <formula>FL12&lt;&gt;""</formula>
    </cfRule>
    <cfRule type="expression" dxfId="11466" priority="12231">
      <formula>AND(P12&lt;&gt;"",OR(Q12:AC12&lt;&gt;""))</formula>
    </cfRule>
    <cfRule type="expression" dxfId="11465" priority="12242">
      <formula>AND(P12="",AND(Q12:AC12=""))</formula>
    </cfRule>
  </conditionalFormatting>
  <conditionalFormatting sqref="U12">
    <cfRule type="expression" dxfId="11464" priority="11985">
      <formula>FL12&lt;&gt;""</formula>
    </cfRule>
    <cfRule type="expression" dxfId="11463" priority="12230">
      <formula>AND(P12&lt;&gt;"",OR(Q12:AC12&lt;&gt;""))</formula>
    </cfRule>
    <cfRule type="expression" dxfId="11462" priority="12241">
      <formula>AND(P12="",AND(Q12:AC12=""))</formula>
    </cfRule>
  </conditionalFormatting>
  <conditionalFormatting sqref="V12">
    <cfRule type="expression" dxfId="11461" priority="11984">
      <formula>FL12&lt;&gt;""</formula>
    </cfRule>
    <cfRule type="expression" dxfId="11460" priority="12229">
      <formula>AND(P12&lt;&gt;"",OR(Q12:AC12&lt;&gt;""))</formula>
    </cfRule>
    <cfRule type="expression" dxfId="11459" priority="12240">
      <formula>AND(P12="",AND(Q12:AC12=""))</formula>
    </cfRule>
  </conditionalFormatting>
  <conditionalFormatting sqref="W12">
    <cfRule type="expression" dxfId="11458" priority="11983">
      <formula>FL12&lt;&gt;""</formula>
    </cfRule>
    <cfRule type="expression" dxfId="11457" priority="12228">
      <formula>AND(P12&lt;&gt;"",OR(Q12:AC12&lt;&gt;""))</formula>
    </cfRule>
    <cfRule type="expression" dxfId="11456" priority="12239">
      <formula>AND(P12="",AND(Q12:AC12=""))</formula>
    </cfRule>
  </conditionalFormatting>
  <conditionalFormatting sqref="X12">
    <cfRule type="expression" dxfId="11455" priority="11982">
      <formula>FL12&lt;&gt;""</formula>
    </cfRule>
    <cfRule type="expression" dxfId="11454" priority="12227">
      <formula>AND(P12&lt;&gt;"",OR(Q12:AC12&lt;&gt;""))</formula>
    </cfRule>
    <cfRule type="expression" dxfId="11453" priority="12238">
      <formula>AND(P12="",AND(Q12:AC12=""))</formula>
    </cfRule>
  </conditionalFormatting>
  <conditionalFormatting sqref="Y12">
    <cfRule type="expression" dxfId="11452" priority="11981">
      <formula>FL12&lt;&gt;""</formula>
    </cfRule>
    <cfRule type="expression" dxfId="11451" priority="12226">
      <formula>AND(P12&lt;&gt;"",OR(Q12:AC12&lt;&gt;""))</formula>
    </cfRule>
    <cfRule type="expression" dxfId="11450" priority="12237">
      <formula>AND(P12="",AND(Q12:AC12=""))</formula>
    </cfRule>
  </conditionalFormatting>
  <conditionalFormatting sqref="Z12">
    <cfRule type="expression" dxfId="11449" priority="11980">
      <formula>FL12&lt;&gt;""</formula>
    </cfRule>
    <cfRule type="expression" dxfId="11448" priority="12225">
      <formula>AND(P12&lt;&gt;"",OR(Q12:AC12&lt;&gt;""))</formula>
    </cfRule>
    <cfRule type="expression" dxfId="11447" priority="12236">
      <formula>AND(P12="",AND(Q12:AC12=""))</formula>
    </cfRule>
  </conditionalFormatting>
  <conditionalFormatting sqref="AA12">
    <cfRule type="expression" dxfId="11446" priority="11979">
      <formula>FL12&lt;&gt;""</formula>
    </cfRule>
    <cfRule type="expression" dxfId="11445" priority="12224">
      <formula>AND(P12&lt;&gt;"",OR(Q12:AC12&lt;&gt;""))</formula>
    </cfRule>
    <cfRule type="expression" dxfId="11444" priority="12235">
      <formula>AND(P12="",AND(Q12:AC12=""))</formula>
    </cfRule>
  </conditionalFormatting>
  <conditionalFormatting sqref="AB12">
    <cfRule type="expression" dxfId="11443" priority="11978">
      <formula>FL12&lt;&gt;""</formula>
    </cfRule>
    <cfRule type="expression" dxfId="11442" priority="12223">
      <formula>AND(P12&lt;&gt;"",OR(Q12:AC12&lt;&gt;""))</formula>
    </cfRule>
    <cfRule type="expression" dxfId="11441" priority="12234">
      <formula>AND(P12="",AND(Q12:AC12=""))</formula>
    </cfRule>
  </conditionalFormatting>
  <conditionalFormatting sqref="AC12">
    <cfRule type="expression" dxfId="11440" priority="11977">
      <formula>FL12&lt;&gt;""</formula>
    </cfRule>
    <cfRule type="expression" dxfId="11439" priority="12222">
      <formula>AND(P12&lt;&gt;"",OR(Q12:AC12&lt;&gt;""))</formula>
    </cfRule>
    <cfRule type="expression" dxfId="11438" priority="12233">
      <formula>AND(P12="",AND(Q12:AC12=""))</formula>
    </cfRule>
  </conditionalFormatting>
  <conditionalFormatting sqref="AD12">
    <cfRule type="expression" dxfId="11437" priority="11976">
      <formula>FL12&lt;&gt;""</formula>
    </cfRule>
    <cfRule type="expression" dxfId="11436" priority="12219">
      <formula>AND(AD12="無",OR(AE12:AH12&lt;&gt;""))</formula>
    </cfRule>
    <cfRule type="expression" dxfId="11435" priority="12220">
      <formula>AND(AD12="有",AND(AE12:AH12=""))</formula>
    </cfRule>
    <cfRule type="expression" dxfId="11434" priority="12221">
      <formula>AD12=""</formula>
    </cfRule>
  </conditionalFormatting>
  <conditionalFormatting sqref="AE12">
    <cfRule type="expression" dxfId="11433" priority="12214">
      <formula>AND(AD12="無",OR(AE12:AH12&lt;&gt;""))</formula>
    </cfRule>
    <cfRule type="expression" dxfId="11432" priority="12218">
      <formula>AND(AD12="有",AND(AE12:AH12=""))</formula>
    </cfRule>
  </conditionalFormatting>
  <conditionalFormatting sqref="AF12">
    <cfRule type="expression" dxfId="11431" priority="12213">
      <formula>AND(AD12="無",OR(AE12:AH12&lt;&gt;""))</formula>
    </cfRule>
    <cfRule type="expression" dxfId="11430" priority="12217">
      <formula>AND(AD12="有",AND(AE12:AH12=""))</formula>
    </cfRule>
  </conditionalFormatting>
  <conditionalFormatting sqref="AG12">
    <cfRule type="expression" dxfId="11429" priority="12212">
      <formula>AND(AD12="無",OR(AE12:AH12&lt;&gt;""))</formula>
    </cfRule>
    <cfRule type="expression" dxfId="11428" priority="12216">
      <formula>AND(AD12="有",AND(AE12:AH12=""))</formula>
    </cfRule>
  </conditionalFormatting>
  <conditionalFormatting sqref="AH12">
    <cfRule type="expression" dxfId="11427" priority="12211">
      <formula>AND(AD12="無",OR(AE12:AH12&lt;&gt;""))</formula>
    </cfRule>
    <cfRule type="expression" dxfId="11426" priority="12215">
      <formula>AND(AD12="有",AND(AE12:AH12=""))</formula>
    </cfRule>
  </conditionalFormatting>
  <conditionalFormatting sqref="AI12">
    <cfRule type="expression" dxfId="11425" priority="11975">
      <formula>FL12&lt;&gt;""</formula>
    </cfRule>
    <cfRule type="expression" dxfId="11424" priority="12210">
      <formula>AI12=""</formula>
    </cfRule>
  </conditionalFormatting>
  <conditionalFormatting sqref="AJ12">
    <cfRule type="expression" dxfId="11423" priority="11974">
      <formula>FL12&lt;&gt;""</formula>
    </cfRule>
    <cfRule type="expression" dxfId="11422" priority="12209">
      <formula>AJ12=""</formula>
    </cfRule>
  </conditionalFormatting>
  <conditionalFormatting sqref="AK12">
    <cfRule type="expression" dxfId="11421" priority="11973">
      <formula>FL12&lt;&gt;""</formula>
    </cfRule>
    <cfRule type="expression" dxfId="11420" priority="12208">
      <formula>AK12=""</formula>
    </cfRule>
  </conditionalFormatting>
  <conditionalFormatting sqref="AL12">
    <cfRule type="expression" dxfId="11419" priority="11972">
      <formula>FL12&lt;&gt;""</formula>
    </cfRule>
    <cfRule type="expression" dxfId="11418" priority="12207">
      <formula>AL12=""</formula>
    </cfRule>
  </conditionalFormatting>
  <conditionalFormatting sqref="AM12">
    <cfRule type="expression" dxfId="11417" priority="11971">
      <formula>FL12&lt;&gt;""</formula>
    </cfRule>
    <cfRule type="expression" dxfId="11416" priority="12202">
      <formula>AND(AM12="なし",AN12&lt;&gt;"")</formula>
    </cfRule>
    <cfRule type="expression" dxfId="11415" priority="12203">
      <formula>AND(AM12="あり",AN12="")</formula>
    </cfRule>
    <cfRule type="expression" dxfId="11414" priority="12206">
      <formula>AM12=""</formula>
    </cfRule>
  </conditionalFormatting>
  <conditionalFormatting sqref="AN12">
    <cfRule type="expression" dxfId="11413" priority="12204">
      <formula>AND(AM12="なし",AN12&lt;&gt;"")</formula>
    </cfRule>
    <cfRule type="expression" dxfId="11412" priority="12205">
      <formula>AND(AM12="あり",AN12="")</formula>
    </cfRule>
  </conditionalFormatting>
  <conditionalFormatting sqref="AO12">
    <cfRule type="expression" dxfId="11411" priority="11970">
      <formula>FL12&lt;&gt;""</formula>
    </cfRule>
    <cfRule type="expression" dxfId="11410" priority="12200">
      <formula>AND(AO12&lt;&gt;"",OR(AP12:BC12&lt;&gt;""))</formula>
    </cfRule>
    <cfRule type="expression" dxfId="11409" priority="12201">
      <formula>AND(AO12="",AND(AP12:BC12=""))</formula>
    </cfRule>
  </conditionalFormatting>
  <conditionalFormatting sqref="AP12">
    <cfRule type="expression" dxfId="11408" priority="11969">
      <formula>FL12&lt;&gt;""</formula>
    </cfRule>
    <cfRule type="expression" dxfId="11407" priority="12198">
      <formula>AND(AO12&lt;&gt;"",OR(AP12:BC12&lt;&gt;""))</formula>
    </cfRule>
    <cfRule type="expression" dxfId="11406" priority="12199">
      <formula>AND(AO12="",AND(AP12:BC12=""))</formula>
    </cfRule>
  </conditionalFormatting>
  <conditionalFormatting sqref="AQ12">
    <cfRule type="expression" dxfId="11405" priority="11968">
      <formula>FL12&lt;&gt;""</formula>
    </cfRule>
    <cfRule type="expression" dxfId="11404" priority="12196">
      <formula>AND(AO12&lt;&gt;"",OR(AP12:BC12&lt;&gt;""))</formula>
    </cfRule>
    <cfRule type="expression" dxfId="11403" priority="12197">
      <formula>AND(AO12="",AND(AP12:BC12=""))</formula>
    </cfRule>
  </conditionalFormatting>
  <conditionalFormatting sqref="AR12">
    <cfRule type="expression" dxfId="11402" priority="11967">
      <formula>FL12&lt;&gt;""</formula>
    </cfRule>
    <cfRule type="expression" dxfId="11401" priority="12194">
      <formula>AND(AO12&lt;&gt;"",OR(AP12:BC12&lt;&gt;""))</formula>
    </cfRule>
    <cfRule type="expression" dxfId="11400" priority="12195">
      <formula>AND(AO12="",AND(AP12:BC12=""))</formula>
    </cfRule>
  </conditionalFormatting>
  <conditionalFormatting sqref="AS12">
    <cfRule type="expression" dxfId="11399" priority="11966">
      <formula>FL12&lt;&gt;""</formula>
    </cfRule>
    <cfRule type="expression" dxfId="11398" priority="12192">
      <formula>AND(AO12&lt;&gt;"",OR(AP12:BC12&lt;&gt;""))</formula>
    </cfRule>
    <cfRule type="expression" dxfId="11397" priority="12193">
      <formula>AND(AO12="",AND(AP12:BC12=""))</formula>
    </cfRule>
  </conditionalFormatting>
  <conditionalFormatting sqref="AT12">
    <cfRule type="expression" dxfId="11396" priority="11965">
      <formula>FL12&lt;&gt;""</formula>
    </cfRule>
    <cfRule type="expression" dxfId="11395" priority="12190">
      <formula>AND(AO12&lt;&gt;"",OR(AP12:BC12&lt;&gt;""))</formula>
    </cfRule>
    <cfRule type="expression" dxfId="11394" priority="12191">
      <formula>AND(AO12="",AND(AP12:BC12=""))</formula>
    </cfRule>
  </conditionalFormatting>
  <conditionalFormatting sqref="AU12">
    <cfRule type="expression" dxfId="11393" priority="11964">
      <formula>FL12&lt;&gt;""</formula>
    </cfRule>
    <cfRule type="expression" dxfId="11392" priority="12188">
      <formula>AND(AO12&lt;&gt;"",OR(AP12:BC12&lt;&gt;""))</formula>
    </cfRule>
    <cfRule type="expression" dxfId="11391" priority="12189">
      <formula>AND(AO12="",AND(AP12:BC12=""))</formula>
    </cfRule>
  </conditionalFormatting>
  <conditionalFormatting sqref="AV12">
    <cfRule type="expression" dxfId="11390" priority="11963">
      <formula>FL12&lt;&gt;""</formula>
    </cfRule>
    <cfRule type="expression" dxfId="11389" priority="12186">
      <formula>AND(AO12&lt;&gt;"",OR(AP12:BC12&lt;&gt;""))</formula>
    </cfRule>
    <cfRule type="expression" dxfId="11388" priority="12187">
      <formula>AND(AO12="",AND(AP12:BC12=""))</formula>
    </cfRule>
  </conditionalFormatting>
  <conditionalFormatting sqref="AW12">
    <cfRule type="expression" dxfId="11387" priority="11962">
      <formula>FL12&lt;&gt;""</formula>
    </cfRule>
    <cfRule type="expression" dxfId="11386" priority="12184">
      <formula>AND(AO12&lt;&gt;"",OR(AP12:BC12&lt;&gt;""))</formula>
    </cfRule>
    <cfRule type="expression" dxfId="11385" priority="12185">
      <formula>AND(AO12="",AND(AP12:BC12=""))</formula>
    </cfRule>
  </conditionalFormatting>
  <conditionalFormatting sqref="AX12">
    <cfRule type="expression" dxfId="11384" priority="11961">
      <formula>FL12&lt;&gt;""</formula>
    </cfRule>
    <cfRule type="expression" dxfId="11383" priority="12182">
      <formula>AND(AO12&lt;&gt;"",OR(AP12:BC12&lt;&gt;""))</formula>
    </cfRule>
    <cfRule type="expression" dxfId="11382" priority="12183">
      <formula>AND(AO12="",AND(AP12:BC12=""))</formula>
    </cfRule>
  </conditionalFormatting>
  <conditionalFormatting sqref="AY12">
    <cfRule type="expression" dxfId="11381" priority="11960">
      <formula>FL12&lt;&gt;""</formula>
    </cfRule>
    <cfRule type="expression" dxfId="11380" priority="12180">
      <formula>AND(AO12&lt;&gt;"",OR(AP12:BC12&lt;&gt;""))</formula>
    </cfRule>
    <cfRule type="expression" dxfId="11379" priority="12181">
      <formula>AND(AO12="",AND(AP12:BC12=""))</formula>
    </cfRule>
  </conditionalFormatting>
  <conditionalFormatting sqref="AZ12">
    <cfRule type="expression" dxfId="11378" priority="11959">
      <formula>FL12&lt;&gt;""</formula>
    </cfRule>
    <cfRule type="expression" dxfId="11377" priority="12178">
      <formula>AND(AO12&lt;&gt;"",OR(AP12:BC12&lt;&gt;""))</formula>
    </cfRule>
    <cfRule type="expression" dxfId="11376" priority="12179">
      <formula>AND(AO12="",AND(AP12:BC12=""))</formula>
    </cfRule>
  </conditionalFormatting>
  <conditionalFormatting sqref="BA12">
    <cfRule type="expression" dxfId="11375" priority="11958">
      <formula>FL12&lt;&gt;""</formula>
    </cfRule>
    <cfRule type="expression" dxfId="11374" priority="12176">
      <formula>AND(AO12&lt;&gt;"",OR(AP12:BC12&lt;&gt;""))</formula>
    </cfRule>
    <cfRule type="expression" dxfId="11373" priority="12177">
      <formula>AND(AO12="",AND(AP12:BC12=""))</formula>
    </cfRule>
  </conditionalFormatting>
  <conditionalFormatting sqref="BB12">
    <cfRule type="expression" dxfId="11372" priority="11957">
      <formula>FL12&lt;&gt;""</formula>
    </cfRule>
    <cfRule type="expression" dxfId="11371" priority="12174">
      <formula>AND(AO12&lt;&gt;"",OR(AP12:BC12&lt;&gt;""))</formula>
    </cfRule>
    <cfRule type="expression" dxfId="11370" priority="12175">
      <formula>AND(AO12="",AND(AP12:BC12=""))</formula>
    </cfRule>
  </conditionalFormatting>
  <conditionalFormatting sqref="BC12">
    <cfRule type="expression" dxfId="11369" priority="11956">
      <formula>FL12&lt;&gt;""</formula>
    </cfRule>
    <cfRule type="expression" dxfId="11368" priority="12172">
      <formula>AND(AO12&lt;&gt;"",OR(AP12:BC12&lt;&gt;""))</formula>
    </cfRule>
    <cfRule type="expression" dxfId="11367" priority="12173">
      <formula>AND(AO12="",AND(AP12:BC12=""))</formula>
    </cfRule>
  </conditionalFormatting>
  <conditionalFormatting sqref="BF12">
    <cfRule type="expression" dxfId="11366" priority="12013">
      <formula>AND(BD12="独居",BF12&gt;=1)</formula>
    </cfRule>
    <cfRule type="expression" dxfId="11365" priority="12170">
      <formula>AND(BD12="同居",AND(BM12="",BF12&lt;&gt;COUNTA(BH12:BL12)))</formula>
    </cfRule>
    <cfRule type="expression" dxfId="11364" priority="12171">
      <formula>AND(BD12="同居",OR(BF12="",BF12=0))</formula>
    </cfRule>
  </conditionalFormatting>
  <conditionalFormatting sqref="BG12">
    <cfRule type="expression" dxfId="11363" priority="12168">
      <formula>AND(BD12="独居",BG12&gt;=1)</formula>
    </cfRule>
    <cfRule type="expression" dxfId="11362" priority="12169">
      <formula>AND(BD12="同居",OR(BG12="",BG12&gt;BF12))</formula>
    </cfRule>
  </conditionalFormatting>
  <conditionalFormatting sqref="BH12">
    <cfRule type="expression" dxfId="11361" priority="12161">
      <formula>AND(BD12="独居",OR(BH12:BM12&lt;&gt;""))</formula>
    </cfRule>
    <cfRule type="expression" dxfId="11360" priority="12167">
      <formula>AND(BD12="同居",AND(BM12="",BF12&lt;&gt;COUNTA(BH12:BL12)))</formula>
    </cfRule>
  </conditionalFormatting>
  <conditionalFormatting sqref="BI12">
    <cfRule type="expression" dxfId="11359" priority="12160">
      <formula>AND(BD12="独居",OR(BH12:BM12&lt;&gt;""))</formula>
    </cfRule>
    <cfRule type="expression" dxfId="11358" priority="12166">
      <formula>AND(BD12="同居",AND(BM12="",BF12&lt;&gt;COUNTA(BH12:BL12)))</formula>
    </cfRule>
  </conditionalFormatting>
  <conditionalFormatting sqref="BJ12">
    <cfRule type="expression" dxfId="11357" priority="12159">
      <formula>AND(BD12="独居",OR(BH12:BM12&lt;&gt;""))</formula>
    </cfRule>
    <cfRule type="expression" dxfId="11356" priority="12165">
      <formula>AND(BD12="同居",AND(BM12="",BF12&lt;&gt;COUNTA(BH12:BL12)))</formula>
    </cfRule>
  </conditionalFormatting>
  <conditionalFormatting sqref="BK12">
    <cfRule type="expression" dxfId="11355" priority="12158">
      <formula>AND(BD12="独居",OR(BH12:BM12&lt;&gt;""))</formula>
    </cfRule>
    <cfRule type="expression" dxfId="11354" priority="12164">
      <formula>AND(BD12="同居",AND(BM12="",BF12&lt;&gt;COUNTA(BH12:BL12)))</formula>
    </cfRule>
  </conditionalFormatting>
  <conditionalFormatting sqref="BL12">
    <cfRule type="expression" dxfId="11353" priority="12157">
      <formula>AND(BD12="独居",OR(BH12:BM12&lt;&gt;""))</formula>
    </cfRule>
    <cfRule type="expression" dxfId="11352" priority="12163">
      <formula>AND(BD12="同居",AND(BM12="",BF12&lt;&gt;COUNTA(BH12:BL12)))</formula>
    </cfRule>
  </conditionalFormatting>
  <conditionalFormatting sqref="BM12">
    <cfRule type="expression" dxfId="11351" priority="12156">
      <formula>AND(BD12="独居",OR(BH12:BM12&lt;&gt;""))</formula>
    </cfRule>
    <cfRule type="expression" dxfId="11350" priority="12162">
      <formula>AND(BD12="同居",AND(BM12="",BF12&lt;&gt;COUNTA(BH12:BL12)))</formula>
    </cfRule>
  </conditionalFormatting>
  <conditionalFormatting sqref="CF12">
    <cfRule type="expression" dxfId="11349" priority="11943">
      <formula>FL12&lt;&gt;""</formula>
    </cfRule>
    <cfRule type="expression" dxfId="11348" priority="12155">
      <formula>CF12=""</formula>
    </cfRule>
  </conditionalFormatting>
  <conditionalFormatting sqref="CG12">
    <cfRule type="expression" dxfId="11347" priority="11942">
      <formula>FL12&lt;&gt;""</formula>
    </cfRule>
    <cfRule type="expression" dxfId="11346" priority="12154">
      <formula>CG12=""</formula>
    </cfRule>
  </conditionalFormatting>
  <conditionalFormatting sqref="CH12">
    <cfRule type="expression" dxfId="11345" priority="11941">
      <formula>FL12&lt;&gt;""</formula>
    </cfRule>
    <cfRule type="expression" dxfId="11344" priority="12153">
      <formula>CH12=""</formula>
    </cfRule>
  </conditionalFormatting>
  <conditionalFormatting sqref="CI12">
    <cfRule type="expression" dxfId="11343" priority="11940">
      <formula>FL12&lt;&gt;""</formula>
    </cfRule>
    <cfRule type="expression" dxfId="11342" priority="12152">
      <formula>CI12=""</formula>
    </cfRule>
  </conditionalFormatting>
  <conditionalFormatting sqref="CJ12">
    <cfRule type="expression" dxfId="11341" priority="11939">
      <formula>FL12&lt;&gt;""</formula>
    </cfRule>
    <cfRule type="expression" dxfId="11340" priority="12151">
      <formula>CJ12=""</formula>
    </cfRule>
  </conditionalFormatting>
  <conditionalFormatting sqref="CK12">
    <cfRule type="expression" dxfId="11339" priority="11938">
      <formula>FL12&lt;&gt;""</formula>
    </cfRule>
    <cfRule type="expression" dxfId="11338" priority="12150">
      <formula>CK12=""</formula>
    </cfRule>
  </conditionalFormatting>
  <conditionalFormatting sqref="CL12">
    <cfRule type="expression" dxfId="11337" priority="11937">
      <formula>FL12&lt;&gt;""</formula>
    </cfRule>
    <cfRule type="expression" dxfId="11336" priority="12149">
      <formula>CL12=""</formula>
    </cfRule>
  </conditionalFormatting>
  <conditionalFormatting sqref="CM12">
    <cfRule type="expression" dxfId="11335" priority="11936">
      <formula>FL12&lt;&gt;""</formula>
    </cfRule>
    <cfRule type="expression" dxfId="11334" priority="12148">
      <formula>CM12=""</formula>
    </cfRule>
  </conditionalFormatting>
  <conditionalFormatting sqref="CN12">
    <cfRule type="expression" dxfId="11333" priority="12012">
      <formula>AND(CM12=0,CN12&lt;&gt;"")</formula>
    </cfRule>
    <cfRule type="expression" dxfId="11332" priority="12147">
      <formula>AND(CM12&gt;0,CN12="")</formula>
    </cfRule>
  </conditionalFormatting>
  <conditionalFormatting sqref="CO12">
    <cfRule type="expression" dxfId="11331" priority="11935">
      <formula>FL12&lt;&gt;""</formula>
    </cfRule>
    <cfRule type="expression" dxfId="11330" priority="12145">
      <formula>AND(CO12&lt;&gt;"",OR(CP12:CS12&lt;&gt;""))</formula>
    </cfRule>
    <cfRule type="expression" dxfId="11329" priority="12146">
      <formula>AND(CO12="",AND(CP12:CS12=""))</formula>
    </cfRule>
  </conditionalFormatting>
  <conditionalFormatting sqref="CP12">
    <cfRule type="expression" dxfId="11328" priority="11934">
      <formula>FL12&lt;&gt;""</formula>
    </cfRule>
    <cfRule type="expression" dxfId="11327" priority="12143">
      <formula>AND(CO12&lt;&gt;"",OR(CP12:CS12&lt;&gt;""))</formula>
    </cfRule>
    <cfRule type="expression" dxfId="11326" priority="12144">
      <formula>AND(CO12="",AND(CP12:CS12=""))</formula>
    </cfRule>
  </conditionalFormatting>
  <conditionalFormatting sqref="CQ12">
    <cfRule type="expression" dxfId="11325" priority="11933">
      <formula>FL12&lt;&gt;""</formula>
    </cfRule>
    <cfRule type="expression" dxfId="11324" priority="12141">
      <formula>AND(CO12&lt;&gt;"",OR(CP12:CS12&lt;&gt;""))</formula>
    </cfRule>
    <cfRule type="expression" dxfId="11323" priority="12142">
      <formula>AND(CO12="",AND(CP12:CS12=""))</formula>
    </cfRule>
  </conditionalFormatting>
  <conditionalFormatting sqref="CR12">
    <cfRule type="expression" dxfId="11322" priority="11932">
      <formula>FL12&lt;&gt;""</formula>
    </cfRule>
    <cfRule type="expression" dxfId="11321" priority="12139">
      <formula>AND(CO12&lt;&gt;"",OR(CP12:CS12&lt;&gt;""))</formula>
    </cfRule>
    <cfRule type="expression" dxfId="11320" priority="12140">
      <formula>AND(CO12="",AND(CP12:CS12=""))</formula>
    </cfRule>
  </conditionalFormatting>
  <conditionalFormatting sqref="CS12">
    <cfRule type="expression" dxfId="11319" priority="11931">
      <formula>FL12&lt;&gt;""</formula>
    </cfRule>
    <cfRule type="expression" dxfId="11318" priority="12137">
      <formula>AND(CO12&lt;&gt;"",OR(CP12:CS12&lt;&gt;""))</formula>
    </cfRule>
    <cfRule type="expression" dxfId="11317" priority="12138">
      <formula>AND(CO12="",AND(CP12:CS12=""))</formula>
    </cfRule>
  </conditionalFormatting>
  <conditionalFormatting sqref="CT12">
    <cfRule type="expression" dxfId="11316" priority="11930">
      <formula>FL12&lt;&gt;""</formula>
    </cfRule>
    <cfRule type="expression" dxfId="11315" priority="12136">
      <formula>CT12=""</formula>
    </cfRule>
  </conditionalFormatting>
  <conditionalFormatting sqref="CU12">
    <cfRule type="expression" dxfId="11314" priority="11929">
      <formula>FL12&lt;&gt;""</formula>
    </cfRule>
    <cfRule type="expression" dxfId="11313" priority="12135">
      <formula>CU12=""</formula>
    </cfRule>
  </conditionalFormatting>
  <conditionalFormatting sqref="CV12">
    <cfRule type="expression" dxfId="11312" priority="11928">
      <formula>FL12&lt;&gt;""</formula>
    </cfRule>
    <cfRule type="expression" dxfId="11311" priority="12133">
      <formula>AND(CV12&lt;&gt;"",OR(CW12:DH12&lt;&gt;""))</formula>
    </cfRule>
    <cfRule type="expression" dxfId="11310" priority="12134">
      <formula>AND(CV12="",AND(CW12:DH12=""))</formula>
    </cfRule>
  </conditionalFormatting>
  <conditionalFormatting sqref="CW12">
    <cfRule type="expression" dxfId="11309" priority="11927">
      <formula>FL12&lt;&gt;""</formula>
    </cfRule>
    <cfRule type="expression" dxfId="11308" priority="12107">
      <formula>AND(CX12&lt;&gt;"",CW12="")</formula>
    </cfRule>
    <cfRule type="expression" dxfId="11307" priority="12131">
      <formula>AND(CV12&lt;&gt;"",OR(CW12:DH12&lt;&gt;""))</formula>
    </cfRule>
    <cfRule type="expression" dxfId="11306" priority="12132">
      <formula>AND(CV12="",AND(CW12:DH12=""))</formula>
    </cfRule>
  </conditionalFormatting>
  <conditionalFormatting sqref="CX12">
    <cfRule type="expression" dxfId="11305" priority="11926">
      <formula>FL12&lt;&gt;""</formula>
    </cfRule>
    <cfRule type="expression" dxfId="11304" priority="12108">
      <formula>AND(CW12&lt;&gt;"",CX12="")</formula>
    </cfRule>
    <cfRule type="expression" dxfId="11303" priority="12129">
      <formula>AND(CV12&lt;&gt;"",OR(CW12:DH12&lt;&gt;""))</formula>
    </cfRule>
    <cfRule type="expression" dxfId="11302" priority="12130">
      <formula>AND(CV12="",AND(CW12:DH12=""))</formula>
    </cfRule>
  </conditionalFormatting>
  <conditionalFormatting sqref="CY12">
    <cfRule type="expression" dxfId="11301" priority="11925">
      <formula>FL12&lt;&gt;""</formula>
    </cfRule>
    <cfRule type="expression" dxfId="11300" priority="12127">
      <formula>AND(CV12&lt;&gt;"",OR(CW12:DH12&lt;&gt;""))</formula>
    </cfRule>
    <cfRule type="expression" dxfId="11299" priority="12128">
      <formula>AND(CV12="",AND(CW12:DH12=""))</formula>
    </cfRule>
  </conditionalFormatting>
  <conditionalFormatting sqref="CZ12">
    <cfRule type="expression" dxfId="11298" priority="11924">
      <formula>FL12&lt;&gt;""</formula>
    </cfRule>
    <cfRule type="expression" dxfId="11297" priority="12105">
      <formula>AND(DA12&lt;&gt;"",CZ12="")</formula>
    </cfRule>
    <cfRule type="expression" dxfId="11296" priority="12125">
      <formula>AND(CV12&lt;&gt;"",OR(CW12:DH12&lt;&gt;""))</formula>
    </cfRule>
    <cfRule type="expression" dxfId="11295" priority="12126">
      <formula>AND(CV12="",AND(CW12:DH12=""))</formula>
    </cfRule>
  </conditionalFormatting>
  <conditionalFormatting sqref="DA12">
    <cfRule type="expression" dxfId="11294" priority="11923">
      <formula>FL12&lt;&gt;""</formula>
    </cfRule>
    <cfRule type="expression" dxfId="11293" priority="12106">
      <formula>AND(CZ12&lt;&gt;"",DA12="")</formula>
    </cfRule>
    <cfRule type="expression" dxfId="11292" priority="12123">
      <formula>AND(CV12&lt;&gt;"",OR(CW12:DH12&lt;&gt;""))</formula>
    </cfRule>
    <cfRule type="expression" dxfId="11291" priority="12124">
      <formula>AND(CV12="",AND(CW12:DH12=""))</formula>
    </cfRule>
  </conditionalFormatting>
  <conditionalFormatting sqref="DB12">
    <cfRule type="expression" dxfId="11290" priority="11922">
      <formula>FL12&lt;&gt;""</formula>
    </cfRule>
    <cfRule type="expression" dxfId="11289" priority="12121">
      <formula>AND(CV12&lt;&gt;"",OR(CW12:DH12&lt;&gt;""))</formula>
    </cfRule>
    <cfRule type="expression" dxfId="11288" priority="12122">
      <formula>AND(CV12="",AND(CW12:DH12=""))</formula>
    </cfRule>
  </conditionalFormatting>
  <conditionalFormatting sqref="DC12">
    <cfRule type="expression" dxfId="11287" priority="11921">
      <formula>FL12&lt;&gt;""</formula>
    </cfRule>
    <cfRule type="expression" dxfId="11286" priority="12119">
      <formula>AND(CV12&lt;&gt;"",OR(CW12:DH12&lt;&gt;""))</formula>
    </cfRule>
    <cfRule type="expression" dxfId="11285" priority="12120">
      <formula>AND(CV12="",AND(CW12:DH12=""))</formula>
    </cfRule>
  </conditionalFormatting>
  <conditionalFormatting sqref="DD12">
    <cfRule type="expression" dxfId="11284" priority="11920">
      <formula>FL12&lt;&gt;""</formula>
    </cfRule>
    <cfRule type="expression" dxfId="11283" priority="12117">
      <formula>AND(CV12&lt;&gt;"",OR(CW12:DH12&lt;&gt;""))</formula>
    </cfRule>
    <cfRule type="expression" dxfId="11282" priority="12118">
      <formula>AND(CV12="",AND(CW12:DH12=""))</formula>
    </cfRule>
  </conditionalFormatting>
  <conditionalFormatting sqref="DE12">
    <cfRule type="expression" dxfId="11281" priority="11919">
      <formula>FL12&lt;&gt;""</formula>
    </cfRule>
    <cfRule type="expression" dxfId="11280" priority="12101">
      <formula>AND(DF12&lt;&gt;"",DE12="")</formula>
    </cfRule>
    <cfRule type="expression" dxfId="11279" priority="12115">
      <formula>AND(CV12&lt;&gt;"",OR(CW12:DH12&lt;&gt;""))</formula>
    </cfRule>
    <cfRule type="expression" dxfId="11278" priority="12116">
      <formula>AND(CV12="",AND(CW12:DH12=""))</formula>
    </cfRule>
  </conditionalFormatting>
  <conditionalFormatting sqref="DF12">
    <cfRule type="expression" dxfId="11277" priority="11918">
      <formula>FL12&lt;&gt;""</formula>
    </cfRule>
    <cfRule type="expression" dxfId="11276" priority="12102">
      <formula>AND(DE12&lt;&gt;"",DF12="")</formula>
    </cfRule>
    <cfRule type="expression" dxfId="11275" priority="12113">
      <formula>AND(CV12&lt;&gt;"",OR(CW12:DH12&lt;&gt;""))</formula>
    </cfRule>
    <cfRule type="expression" dxfId="11274" priority="12114">
      <formula>AND(CV12="",AND(CW12:DH12=""))</formula>
    </cfRule>
  </conditionalFormatting>
  <conditionalFormatting sqref="DG12">
    <cfRule type="expression" dxfId="11273" priority="11917">
      <formula>FL12&lt;&gt;""</formula>
    </cfRule>
    <cfRule type="expression" dxfId="11272" priority="12111">
      <formula>AND(CV12&lt;&gt;"",OR(CW12:DH12&lt;&gt;""))</formula>
    </cfRule>
    <cfRule type="expression" dxfId="11271" priority="12112">
      <formula>AND(CV12="",AND(CW12:DH12=""))</formula>
    </cfRule>
  </conditionalFormatting>
  <conditionalFormatting sqref="DH12">
    <cfRule type="expression" dxfId="11270" priority="11916">
      <formula>FL12&lt;&gt;""</formula>
    </cfRule>
    <cfRule type="expression" dxfId="11269" priority="12109">
      <formula>AND(CV12&lt;&gt;"",OR(CW12:DH12&lt;&gt;""))</formula>
    </cfRule>
    <cfRule type="expression" dxfId="11268" priority="12110">
      <formula>AND(CV12="",AND(CW12:DH12=""))</formula>
    </cfRule>
  </conditionalFormatting>
  <conditionalFormatting sqref="DI12">
    <cfRule type="expression" dxfId="11267" priority="11915">
      <formula>FL12&lt;&gt;""</formula>
    </cfRule>
    <cfRule type="expression" dxfId="11266" priority="12104">
      <formula>DI12=""</formula>
    </cfRule>
  </conditionalFormatting>
  <conditionalFormatting sqref="DJ12">
    <cfRule type="expression" dxfId="11265" priority="11914">
      <formula>FL12&lt;&gt;""</formula>
    </cfRule>
    <cfRule type="expression" dxfId="11264" priority="12103">
      <formula>AND(DI12&lt;&gt;"自立",DJ12="")</formula>
    </cfRule>
  </conditionalFormatting>
  <conditionalFormatting sqref="DK12">
    <cfRule type="expression" dxfId="11263" priority="11913">
      <formula>FL12&lt;&gt;""</formula>
    </cfRule>
    <cfRule type="expression" dxfId="11262" priority="12100">
      <formula>DK12=""</formula>
    </cfRule>
  </conditionalFormatting>
  <conditionalFormatting sqref="DL12">
    <cfRule type="expression" dxfId="11261" priority="12098">
      <formula>AND(DK12&lt;&gt;"アレルギー食",DL12&lt;&gt;"")</formula>
    </cfRule>
    <cfRule type="expression" dxfId="11260" priority="12099">
      <formula>AND(DK12="アレルギー食",DL12="")</formula>
    </cfRule>
  </conditionalFormatting>
  <conditionalFormatting sqref="DM12">
    <cfRule type="expression" dxfId="11259" priority="11912">
      <formula>FL12&lt;&gt;""</formula>
    </cfRule>
    <cfRule type="expression" dxfId="11258" priority="12097">
      <formula>DM12=""</formula>
    </cfRule>
  </conditionalFormatting>
  <conditionalFormatting sqref="DN12">
    <cfRule type="expression" dxfId="11257" priority="11911">
      <formula>FL12&lt;&gt;""</formula>
    </cfRule>
    <cfRule type="expression" dxfId="11256" priority="12091">
      <formula>AND(DN12&lt;&gt;"",DM12="")</formula>
    </cfRule>
    <cfRule type="expression" dxfId="11255" priority="12095">
      <formula>AND(DM12&lt;&gt;"自立",DN12="")</formula>
    </cfRule>
    <cfRule type="expression" dxfId="11254" priority="12096">
      <formula>AND(DM12="自立",DN12&lt;&gt;"")</formula>
    </cfRule>
  </conditionalFormatting>
  <conditionalFormatting sqref="DO12">
    <cfRule type="expression" dxfId="11253" priority="11910">
      <formula>FL12&lt;&gt;""</formula>
    </cfRule>
    <cfRule type="expression" dxfId="11252" priority="12094">
      <formula>DO12=""</formula>
    </cfRule>
  </conditionalFormatting>
  <conditionalFormatting sqref="DP12">
    <cfRule type="expression" dxfId="11251" priority="11909">
      <formula>FL12&lt;&gt;""</formula>
    </cfRule>
    <cfRule type="expression" dxfId="11250" priority="12090">
      <formula>AND(DP12&lt;&gt;"",DO12="")</formula>
    </cfRule>
    <cfRule type="expression" dxfId="11249" priority="12092">
      <formula>AND(DO12&lt;&gt;"自立",DP12="")</formula>
    </cfRule>
    <cfRule type="expression" dxfId="11248" priority="12093">
      <formula>AND(DO12="自立",DP12&lt;&gt;"")</formula>
    </cfRule>
  </conditionalFormatting>
  <conditionalFormatting sqref="DQ12">
    <cfRule type="expression" dxfId="11247" priority="11908">
      <formula>FL12&lt;&gt;""</formula>
    </cfRule>
    <cfRule type="expression" dxfId="11246" priority="12089">
      <formula>DQ12=""</formula>
    </cfRule>
  </conditionalFormatting>
  <conditionalFormatting sqref="DR12">
    <cfRule type="expression" dxfId="11245" priority="11907">
      <formula>FL12&lt;&gt;""</formula>
    </cfRule>
    <cfRule type="expression" dxfId="11244" priority="12086">
      <formula>AND(DR12&lt;&gt;"",DQ12="")</formula>
    </cfRule>
    <cfRule type="expression" dxfId="11243" priority="12087">
      <formula>AND(DQ12&lt;&gt;"自立",DR12="")</formula>
    </cfRule>
    <cfRule type="expression" dxfId="11242" priority="12088">
      <formula>AND(DQ12="自立",DR12&lt;&gt;"")</formula>
    </cfRule>
  </conditionalFormatting>
  <conditionalFormatting sqref="DS12">
    <cfRule type="expression" dxfId="11241" priority="11906">
      <formula>FL12&lt;&gt;""</formula>
    </cfRule>
    <cfRule type="expression" dxfId="11240" priority="12085">
      <formula>DS12=""</formula>
    </cfRule>
  </conditionalFormatting>
  <conditionalFormatting sqref="DU12">
    <cfRule type="expression" dxfId="11239" priority="11904">
      <formula>FL12&lt;&gt;""</formula>
    </cfRule>
    <cfRule type="expression" dxfId="11238" priority="12084">
      <formula>DU12=""</formula>
    </cfRule>
  </conditionalFormatting>
  <conditionalFormatting sqref="DZ12">
    <cfRule type="expression" dxfId="11237" priority="11902">
      <formula>FL12&lt;&gt;""</formula>
    </cfRule>
    <cfRule type="expression" dxfId="11236" priority="12034">
      <formula>AND(EA12&lt;&gt;"",DZ12&lt;&gt;"その他")</formula>
    </cfRule>
    <cfRule type="expression" dxfId="11235" priority="12083">
      <formula>DZ12=""</formula>
    </cfRule>
  </conditionalFormatting>
  <conditionalFormatting sqref="EA12">
    <cfRule type="expression" dxfId="11234" priority="12081">
      <formula>AND(DZ12&lt;&gt;"その他",EA12&lt;&gt;"")</formula>
    </cfRule>
    <cfRule type="expression" dxfId="11233" priority="12082">
      <formula>AND(DZ12="その他",EA12="")</formula>
    </cfRule>
  </conditionalFormatting>
  <conditionalFormatting sqref="EB12">
    <cfRule type="expression" dxfId="11232" priority="11901">
      <formula>FL12&lt;&gt;""</formula>
    </cfRule>
    <cfRule type="expression" dxfId="11231" priority="12080">
      <formula>AND(EB12:EH12="")</formula>
    </cfRule>
  </conditionalFormatting>
  <conditionalFormatting sqref="EC12">
    <cfRule type="expression" dxfId="11230" priority="11900">
      <formula>FL12&lt;&gt;""</formula>
    </cfRule>
    <cfRule type="expression" dxfId="11229" priority="12079">
      <formula>AND(EB12:EH12="")</formula>
    </cfRule>
  </conditionalFormatting>
  <conditionalFormatting sqref="ED12">
    <cfRule type="expression" dxfId="11228" priority="11899">
      <formula>FL12&lt;&gt;""</formula>
    </cfRule>
    <cfRule type="expression" dxfId="11227" priority="12078">
      <formula>AND(EB12:EH12="")</formula>
    </cfRule>
  </conditionalFormatting>
  <conditionalFormatting sqref="EE12">
    <cfRule type="expression" dxfId="11226" priority="11898">
      <formula>FL12&lt;&gt;""</formula>
    </cfRule>
    <cfRule type="expression" dxfId="11225" priority="12077">
      <formula>AND(EB12:EH12="")</formula>
    </cfRule>
  </conditionalFormatting>
  <conditionalFormatting sqref="EF12">
    <cfRule type="expression" dxfId="11224" priority="11897">
      <formula>FL12&lt;&gt;""</formula>
    </cfRule>
    <cfRule type="expression" dxfId="11223" priority="12076">
      <formula>AND(EB12:EH12="")</formula>
    </cfRule>
  </conditionalFormatting>
  <conditionalFormatting sqref="EG12">
    <cfRule type="expression" dxfId="11222" priority="11896">
      <formula>FL12&lt;&gt;""</formula>
    </cfRule>
    <cfRule type="expression" dxfId="11221" priority="12075">
      <formula>AND(EB12:EH12="")</formula>
    </cfRule>
  </conditionalFormatting>
  <conditionalFormatting sqref="EH12">
    <cfRule type="expression" dxfId="11220" priority="11895">
      <formula>FL12&lt;&gt;""</formula>
    </cfRule>
    <cfRule type="expression" dxfId="11219" priority="12074">
      <formula>AND(EB12:EH12="")</formula>
    </cfRule>
  </conditionalFormatting>
  <conditionalFormatting sqref="EK12">
    <cfRule type="expression" dxfId="11218" priority="11894">
      <formula>FL12&lt;&gt;""</formula>
    </cfRule>
    <cfRule type="expression" dxfId="11217" priority="12072">
      <formula>AND(EJ12&lt;&gt;"",EK12&lt;&gt;"")</formula>
    </cfRule>
    <cfRule type="expression" dxfId="11216" priority="12073">
      <formula>AND(EJ12="",EK12="")</formula>
    </cfRule>
  </conditionalFormatting>
  <conditionalFormatting sqref="EL12">
    <cfRule type="expression" dxfId="11215" priority="11893">
      <formula>FL12&lt;&gt;""</formula>
    </cfRule>
    <cfRule type="expression" dxfId="11214" priority="12070">
      <formula>AND(EJ12&lt;&gt;"",EL12&lt;&gt;"")</formula>
    </cfRule>
    <cfRule type="expression" dxfId="11213" priority="12071">
      <formula>AND(EJ12="",EL12="")</formula>
    </cfRule>
  </conditionalFormatting>
  <conditionalFormatting sqref="EM12">
    <cfRule type="expression" dxfId="11212" priority="11892">
      <formula>FL12&lt;&gt;""</formula>
    </cfRule>
    <cfRule type="expression" dxfId="11211" priority="12068">
      <formula>AND(EJ12&lt;&gt;"",EM12&lt;&gt;"")</formula>
    </cfRule>
    <cfRule type="expression" dxfId="11210" priority="12069">
      <formula>AND(EJ12="",EM12="")</formula>
    </cfRule>
  </conditionalFormatting>
  <conditionalFormatting sqref="EO12">
    <cfRule type="expression" dxfId="11209" priority="12062">
      <formula>AND(EJ12&lt;&gt;"",EO12&lt;&gt;"")</formula>
    </cfRule>
    <cfRule type="expression" dxfId="11208" priority="12066">
      <formula>AND(EO12&lt;&gt;"",EN12="")</formula>
    </cfRule>
    <cfRule type="expression" dxfId="11207" priority="12067">
      <formula>AND(EN12&lt;&gt;"",EO12="")</formula>
    </cfRule>
  </conditionalFormatting>
  <conditionalFormatting sqref="EP12">
    <cfRule type="expression" dxfId="11206" priority="12061">
      <formula>AND(EJ12&lt;&gt;"",EP12&lt;&gt;"")</formula>
    </cfRule>
    <cfRule type="expression" dxfId="11205" priority="12064">
      <formula>AND(EP12&lt;&gt;"",EN12="")</formula>
    </cfRule>
    <cfRule type="expression" dxfId="11204" priority="12065">
      <formula>AND(EN12&lt;&gt;"",EP12="")</formula>
    </cfRule>
  </conditionalFormatting>
  <conditionalFormatting sqref="EN12">
    <cfRule type="expression" dxfId="11203" priority="12063">
      <formula>AND(EJ12&lt;&gt;"",EN12&lt;&gt;"")</formula>
    </cfRule>
  </conditionalFormatting>
  <conditionalFormatting sqref="ER12">
    <cfRule type="expression" dxfId="11202" priority="11891">
      <formula>FL12&lt;&gt;""</formula>
    </cfRule>
    <cfRule type="expression" dxfId="11201" priority="12059">
      <formula>AND(EQ12&lt;&gt;"",ER12&lt;&gt;"")</formula>
    </cfRule>
    <cfRule type="expression" dxfId="11200" priority="12060">
      <formula>AND(EQ12="",ER12="")</formula>
    </cfRule>
  </conditionalFormatting>
  <conditionalFormatting sqref="ES12">
    <cfRule type="expression" dxfId="11199" priority="11890">
      <formula>FL12&lt;&gt;""</formula>
    </cfRule>
    <cfRule type="expression" dxfId="11198" priority="12057">
      <formula>AND(EQ12&lt;&gt;"",ES12&lt;&gt;"")</formula>
    </cfRule>
    <cfRule type="expression" dxfId="11197" priority="12058">
      <formula>AND(EQ12="",ES12="")</formula>
    </cfRule>
  </conditionalFormatting>
  <conditionalFormatting sqref="ET12">
    <cfRule type="expression" dxfId="11196" priority="11889">
      <formula>FL12&lt;&gt;""</formula>
    </cfRule>
    <cfRule type="expression" dxfId="11195" priority="12055">
      <formula>AND(EQ12&lt;&gt;"",ET12&lt;&gt;"")</formula>
    </cfRule>
    <cfRule type="expression" dxfId="11194" priority="12056">
      <formula>AND(EQ12="",ET12="")</formula>
    </cfRule>
  </conditionalFormatting>
  <conditionalFormatting sqref="EV12">
    <cfRule type="expression" dxfId="11193" priority="12049">
      <formula>AND(EQ12&lt;&gt;"",EV12&lt;&gt;"")</formula>
    </cfRule>
    <cfRule type="expression" dxfId="11192" priority="12053">
      <formula>AND(EV12&lt;&gt;"",EU12="")</formula>
    </cfRule>
    <cfRule type="expression" dxfId="11191" priority="12054">
      <formula>AND(EU12&lt;&gt;"",EV12="")</formula>
    </cfRule>
  </conditionalFormatting>
  <conditionalFormatting sqref="EW12">
    <cfRule type="expression" dxfId="11190" priority="12048">
      <formula>AND(EQ12&lt;&gt;"",EW12&lt;&gt;"")</formula>
    </cfRule>
    <cfRule type="expression" dxfId="11189" priority="12051">
      <formula>AND(EW12&lt;&gt;"",EU12="")</formula>
    </cfRule>
    <cfRule type="expression" dxfId="11188" priority="12052">
      <formula>AND(EU12&lt;&gt;"",EW12="")</formula>
    </cfRule>
  </conditionalFormatting>
  <conditionalFormatting sqref="EU12">
    <cfRule type="expression" dxfId="11187" priority="12050">
      <formula>AND(EQ12&lt;&gt;"",EU12&lt;&gt;"")</formula>
    </cfRule>
  </conditionalFormatting>
  <conditionalFormatting sqref="EQ12">
    <cfRule type="expression" dxfId="11186" priority="12047">
      <formula>AND(EQ12&lt;&gt;"",OR(ER12:EW12&lt;&gt;""))</formula>
    </cfRule>
  </conditionalFormatting>
  <conditionalFormatting sqref="EJ12">
    <cfRule type="expression" dxfId="11185" priority="12046">
      <formula>AND(EJ12&lt;&gt;"",OR(EK12:EP12&lt;&gt;""))</formula>
    </cfRule>
  </conditionalFormatting>
  <conditionalFormatting sqref="EX12">
    <cfRule type="expression" dxfId="11184" priority="11888">
      <formula>FL12&lt;&gt;""</formula>
    </cfRule>
    <cfRule type="expression" dxfId="11183" priority="12045">
      <formula>AND(EX12:FC12="")</formula>
    </cfRule>
  </conditionalFormatting>
  <conditionalFormatting sqref="EY12">
    <cfRule type="expression" dxfId="11182" priority="11887">
      <formula>FL12&lt;&gt;""</formula>
    </cfRule>
    <cfRule type="expression" dxfId="11181" priority="12044">
      <formula>AND(EX12:FC12="")</formula>
    </cfRule>
  </conditionalFormatting>
  <conditionalFormatting sqref="EZ12">
    <cfRule type="expression" dxfId="11180" priority="11886">
      <formula>FL12&lt;&gt;""</formula>
    </cfRule>
    <cfRule type="expression" dxfId="11179" priority="12043">
      <formula>AND(EX12:FC12="")</formula>
    </cfRule>
  </conditionalFormatting>
  <conditionalFormatting sqref="FA12">
    <cfRule type="expression" dxfId="11178" priority="11885">
      <formula>FL12&lt;&gt;""</formula>
    </cfRule>
    <cfRule type="expression" dxfId="11177" priority="12042">
      <formula>AND(EX12:FC12="")</formula>
    </cfRule>
  </conditionalFormatting>
  <conditionalFormatting sqref="FC12">
    <cfRule type="expression" dxfId="11176" priority="11883">
      <formula>FL12&lt;&gt;""</formula>
    </cfRule>
    <cfRule type="expression" dxfId="11175" priority="12041">
      <formula>AND(EX12:FC12="")</formula>
    </cfRule>
  </conditionalFormatting>
  <conditionalFormatting sqref="FB12">
    <cfRule type="expression" dxfId="11174" priority="11884">
      <formula>FL12&lt;&gt;""</formula>
    </cfRule>
    <cfRule type="expression" dxfId="11173" priority="12040">
      <formula>AND(EX12:FC12="")</formula>
    </cfRule>
  </conditionalFormatting>
  <conditionalFormatting sqref="FD12">
    <cfRule type="expression" dxfId="11172" priority="11882">
      <formula>FL12&lt;&gt;""</formula>
    </cfRule>
    <cfRule type="expression" dxfId="11171" priority="12039">
      <formula>FD12=""</formula>
    </cfRule>
  </conditionalFormatting>
  <conditionalFormatting sqref="FE12">
    <cfRule type="expression" dxfId="11170" priority="12037">
      <formula>AND(FD12&lt;&gt;"2人以上の体制",FE12&lt;&gt;"")</formula>
    </cfRule>
    <cfRule type="expression" dxfId="11169" priority="12038">
      <formula>AND(FD12="2人以上の体制",FE12="")</formula>
    </cfRule>
  </conditionalFormatting>
  <conditionalFormatting sqref="FF12">
    <cfRule type="expression" dxfId="11168" priority="11881">
      <formula>FL12&lt;&gt;""</formula>
    </cfRule>
    <cfRule type="expression" dxfId="11167" priority="12036">
      <formula>FF12=""</formula>
    </cfRule>
  </conditionalFormatting>
  <conditionalFormatting sqref="FG12">
    <cfRule type="expression" dxfId="11166" priority="11880">
      <formula>FL12&lt;&gt;""</formula>
    </cfRule>
    <cfRule type="expression" dxfId="11165" priority="12035">
      <formula>FG12=""</formula>
    </cfRule>
  </conditionalFormatting>
  <conditionalFormatting sqref="BN12">
    <cfRule type="expression" dxfId="11164" priority="11954">
      <formula>FL12&lt;&gt;""</formula>
    </cfRule>
    <cfRule type="expression" dxfId="11163" priority="12033">
      <formula>BN12=""</formula>
    </cfRule>
  </conditionalFormatting>
  <conditionalFormatting sqref="BO12">
    <cfRule type="expression" dxfId="11162" priority="11953">
      <formula>FL12&lt;&gt;""</formula>
    </cfRule>
    <cfRule type="expression" dxfId="11161" priority="12032">
      <formula>BO12=""</formula>
    </cfRule>
  </conditionalFormatting>
  <conditionalFormatting sqref="BP12">
    <cfRule type="expression" dxfId="11160" priority="11952">
      <formula>FL12&lt;&gt;""</formula>
    </cfRule>
    <cfRule type="expression" dxfId="11159" priority="12031">
      <formula>BP12=""</formula>
    </cfRule>
  </conditionalFormatting>
  <conditionalFormatting sqref="BQ12">
    <cfRule type="expression" dxfId="11158" priority="11951">
      <formula>FL12&lt;&gt;""</formula>
    </cfRule>
    <cfRule type="expression" dxfId="11157" priority="12020">
      <formula>AND(BQ12:BR12="")</formula>
    </cfRule>
  </conditionalFormatting>
  <conditionalFormatting sqref="BR12">
    <cfRule type="expression" dxfId="11156" priority="11950">
      <formula>FL12&lt;&gt;""</formula>
    </cfRule>
    <cfRule type="expression" dxfId="11155" priority="12030">
      <formula>AND(BQ12:BR12="")</formula>
    </cfRule>
  </conditionalFormatting>
  <conditionalFormatting sqref="BT12">
    <cfRule type="expression" dxfId="11154" priority="12025">
      <formula>AND(BS12="",BT12&lt;&gt;"")</formula>
    </cfRule>
    <cfRule type="expression" dxfId="11153" priority="12029">
      <formula>AND(BS12&lt;&gt;"",BT12="")</formula>
    </cfRule>
  </conditionalFormatting>
  <conditionalFormatting sqref="BU12">
    <cfRule type="expression" dxfId="11152" priority="12024">
      <formula>AND(BS12="",BU12&lt;&gt;"")</formula>
    </cfRule>
    <cfRule type="expression" dxfId="11151" priority="12028">
      <formula>AND(BS12&lt;&gt;"",BU12="")</formula>
    </cfRule>
  </conditionalFormatting>
  <conditionalFormatting sqref="BV12">
    <cfRule type="expression" dxfId="11150" priority="12023">
      <formula>AND(BS12="",BV12&lt;&gt;"")</formula>
    </cfRule>
    <cfRule type="expression" dxfId="11149" priority="12027">
      <formula>AND(BS12&lt;&gt;"",AND(BV12:BW12=""))</formula>
    </cfRule>
  </conditionalFormatting>
  <conditionalFormatting sqref="BW12">
    <cfRule type="expression" dxfId="11148" priority="12022">
      <formula>AND(BS12="",BW12&lt;&gt;"")</formula>
    </cfRule>
    <cfRule type="expression" dxfId="11147" priority="12026">
      <formula>AND(BS12&lt;&gt;"",AND(BV12:BW12=""))</formula>
    </cfRule>
  </conditionalFormatting>
  <conditionalFormatting sqref="BS12">
    <cfRule type="expression" dxfId="11146" priority="12021">
      <formula>AND(BS12="",OR(BT12:BW12&lt;&gt;""))</formula>
    </cfRule>
  </conditionalFormatting>
  <conditionalFormatting sqref="BX12">
    <cfRule type="expression" dxfId="11145" priority="11949">
      <formula>FL12&lt;&gt;""</formula>
    </cfRule>
    <cfRule type="expression" dxfId="11144" priority="12019">
      <formula>BX12=""</formula>
    </cfRule>
  </conditionalFormatting>
  <conditionalFormatting sqref="BY12">
    <cfRule type="expression" dxfId="11143" priority="11948">
      <formula>FL12&lt;&gt;""</formula>
    </cfRule>
    <cfRule type="expression" dxfId="11142" priority="12018">
      <formula>BY12=""</formula>
    </cfRule>
  </conditionalFormatting>
  <conditionalFormatting sqref="CB12">
    <cfRule type="expression" dxfId="11141" priority="11947">
      <formula>FL12&lt;&gt;""</formula>
    </cfRule>
    <cfRule type="expression" dxfId="11140" priority="12017">
      <formula>CB12=""</formula>
    </cfRule>
  </conditionalFormatting>
  <conditionalFormatting sqref="CC12">
    <cfRule type="expression" dxfId="11139" priority="11946">
      <formula>FL12&lt;&gt;""</formula>
    </cfRule>
    <cfRule type="expression" dxfId="11138" priority="12016">
      <formula>CC12=""</formula>
    </cfRule>
  </conditionalFormatting>
  <conditionalFormatting sqref="CD12">
    <cfRule type="expression" dxfId="11137" priority="11945">
      <formula>FL12&lt;&gt;""</formula>
    </cfRule>
    <cfRule type="expression" dxfId="11136" priority="12015">
      <formula>CD12=""</formula>
    </cfRule>
  </conditionalFormatting>
  <conditionalFormatting sqref="FJ12">
    <cfRule type="expression" dxfId="11135" priority="12014">
      <formula>FJ12=""</formula>
    </cfRule>
  </conditionalFormatting>
  <conditionalFormatting sqref="H12">
    <cfRule type="expression" dxfId="11134" priority="11995">
      <formula>FL12&lt;&gt;""</formula>
    </cfRule>
    <cfRule type="expression" dxfId="11133" priority="12011">
      <formula>H12=""</formula>
    </cfRule>
  </conditionalFormatting>
  <conditionalFormatting sqref="B12">
    <cfRule type="expression" dxfId="11132" priority="11879">
      <formula>FL12&lt;&gt;""</formula>
    </cfRule>
    <cfRule type="expression" dxfId="11131" priority="12010">
      <formula>B12=""</formula>
    </cfRule>
  </conditionalFormatting>
  <conditionalFormatting sqref="CE12">
    <cfRule type="expression" dxfId="11130" priority="11944">
      <formula>FL12&lt;&gt;""</formula>
    </cfRule>
    <cfRule type="expression" dxfId="11129" priority="12009">
      <formula>CE12=""</formula>
    </cfRule>
  </conditionalFormatting>
  <conditionalFormatting sqref="EI12">
    <cfRule type="expression" dxfId="11128" priority="12008">
      <formula>AND(OR(EB12:EG12&lt;&gt;""),EI12="")</formula>
    </cfRule>
  </conditionalFormatting>
  <conditionalFormatting sqref="BD12">
    <cfRule type="expression" dxfId="11127" priority="11955">
      <formula>FL12&lt;&gt;""</formula>
    </cfRule>
    <cfRule type="expression" dxfId="11126" priority="12007">
      <formula>BD12=""</formula>
    </cfRule>
  </conditionalFormatting>
  <conditionalFormatting sqref="BE12">
    <cfRule type="expression" dxfId="11125" priority="12006">
      <formula>AND(BD12="同居",AND(BE12="",BF12=""))</formula>
    </cfRule>
  </conditionalFormatting>
  <conditionalFormatting sqref="CA12">
    <cfRule type="expression" dxfId="11124" priority="12005">
      <formula>AND(BZ12&lt;&gt;"",CA12="")</formula>
    </cfRule>
  </conditionalFormatting>
  <conditionalFormatting sqref="BZ12">
    <cfRule type="expression" dxfId="11123" priority="12004">
      <formula>AND(BZ12="",CA12&lt;&gt;"")</formula>
    </cfRule>
  </conditionalFormatting>
  <conditionalFormatting sqref="DT12">
    <cfRule type="expression" dxfId="11122" priority="11905">
      <formula>FL12&lt;&gt;""</formula>
    </cfRule>
    <cfRule type="expression" dxfId="11121" priority="12001">
      <formula>AND(DT12&lt;&gt;"",DS12="")</formula>
    </cfRule>
    <cfRule type="expression" dxfId="11120" priority="12002">
      <formula>AND(DS12&lt;&gt;"自立",DT12="")</formula>
    </cfRule>
    <cfRule type="expression" dxfId="11119" priority="12003">
      <formula>AND(DS12="自立",DT12&lt;&gt;"")</formula>
    </cfRule>
  </conditionalFormatting>
  <conditionalFormatting sqref="DV12">
    <cfRule type="expression" dxfId="11118" priority="11903">
      <formula>FL12&lt;&gt;""</formula>
    </cfRule>
    <cfRule type="expression" dxfId="11117" priority="11998">
      <formula>AND(DV12&lt;&gt;"",DU12="")</formula>
    </cfRule>
    <cfRule type="expression" dxfId="11116" priority="11999">
      <formula>AND(DU12="自立",DV12&lt;&gt;"")</formula>
    </cfRule>
    <cfRule type="expression" dxfId="11115" priority="12000">
      <formula>AND(DU12&lt;&gt;"自立",DV12="")</formula>
    </cfRule>
  </conditionalFormatting>
  <conditionalFormatting sqref="I12">
    <cfRule type="expression" dxfId="11114" priority="11997">
      <formula>I12=""</formula>
    </cfRule>
  </conditionalFormatting>
  <conditionalFormatting sqref="O12">
    <cfRule type="expression" dxfId="11113" priority="11991">
      <formula>FL12&lt;&gt;""</formula>
    </cfRule>
    <cfRule type="expression" dxfId="11112" priority="11996">
      <formula>O12=""</formula>
    </cfRule>
  </conditionalFormatting>
  <conditionalFormatting sqref="FM12">
    <cfRule type="expression" dxfId="11111" priority="11874">
      <formula>AND(FM12="",AND(P12:FI12=""))</formula>
    </cfRule>
    <cfRule type="expression" dxfId="11110" priority="11875">
      <formula>AND(FM12&lt;&gt;"",OR(P12:FI12&lt;&gt;""))</formula>
    </cfRule>
  </conditionalFormatting>
  <conditionalFormatting sqref="FL12">
    <cfRule type="expression" dxfId="11109" priority="11876">
      <formula>AND(FL12="",AND(P12:FI12=""))</formula>
    </cfRule>
    <cfRule type="expression" dxfId="11108" priority="11878">
      <formula>AND(FL12&lt;&gt;"",OR(P12:FI12&lt;&gt;""))</formula>
    </cfRule>
  </conditionalFormatting>
  <conditionalFormatting sqref="FK12">
    <cfRule type="expression" dxfId="11107" priority="11877">
      <formula>FK12=""</formula>
    </cfRule>
  </conditionalFormatting>
  <conditionalFormatting sqref="C13">
    <cfRule type="expression" dxfId="11106" priority="11873">
      <formula>C13=""</formula>
    </cfRule>
  </conditionalFormatting>
  <conditionalFormatting sqref="D13">
    <cfRule type="expression" dxfId="11105" priority="11872">
      <formula>D13=""</formula>
    </cfRule>
  </conditionalFormatting>
  <conditionalFormatting sqref="E13">
    <cfRule type="expression" dxfId="11104" priority="11871">
      <formula>E13=""</formula>
    </cfRule>
  </conditionalFormatting>
  <conditionalFormatting sqref="G13">
    <cfRule type="expression" dxfId="11103" priority="11870">
      <formula>G13=""</formula>
    </cfRule>
  </conditionalFormatting>
  <conditionalFormatting sqref="J13">
    <cfRule type="expression" dxfId="11102" priority="11611">
      <formula>FL13&lt;&gt;""</formula>
    </cfRule>
    <cfRule type="expression" dxfId="11101" priority="11869">
      <formula>AND(J13="",K13="")</formula>
    </cfRule>
  </conditionalFormatting>
  <conditionalFormatting sqref="K13">
    <cfRule type="expression" dxfId="11100" priority="11610">
      <formula>FL13&lt;&gt;""</formula>
    </cfRule>
    <cfRule type="expression" dxfId="11099" priority="11868">
      <formula>AND(J13="",K13="")</formula>
    </cfRule>
  </conditionalFormatting>
  <conditionalFormatting sqref="N13">
    <cfRule type="expression" dxfId="11098" priority="11609">
      <formula>FL13&lt;&gt;""</formula>
    </cfRule>
    <cfRule type="expression" dxfId="11097" priority="11867">
      <formula>N13=""</formula>
    </cfRule>
  </conditionalFormatting>
  <conditionalFormatting sqref="P13">
    <cfRule type="expression" dxfId="11096" priority="11607">
      <formula>FL13&lt;&gt;""</formula>
    </cfRule>
    <cfRule type="expression" dxfId="11095" priority="11865">
      <formula>AND(P13&lt;&gt;"",OR(Q13:AC13&lt;&gt;""))</formula>
    </cfRule>
    <cfRule type="expression" dxfId="11094" priority="11866">
      <formula>AND(P13="",AND(Q13:AC13=""))</formula>
    </cfRule>
  </conditionalFormatting>
  <conditionalFormatting sqref="Q13">
    <cfRule type="expression" dxfId="11093" priority="11606">
      <formula>FL13&lt;&gt;""</formula>
    </cfRule>
    <cfRule type="expression" dxfId="11092" priority="11863">
      <formula>AND(P13&lt;&gt;"",OR(Q13:AC13&lt;&gt;""))</formula>
    </cfRule>
    <cfRule type="expression" dxfId="11091" priority="11864">
      <formula>AND(P13="",AND(Q13:AC13=""))</formula>
    </cfRule>
  </conditionalFormatting>
  <conditionalFormatting sqref="R13">
    <cfRule type="expression" dxfId="11090" priority="11605">
      <formula>FL13&lt;&gt;""</formula>
    </cfRule>
    <cfRule type="expression" dxfId="11089" priority="11861">
      <formula>AND(P13&lt;&gt;"",OR(Q13:AC13&lt;&gt;""))</formula>
    </cfRule>
    <cfRule type="expression" dxfId="11088" priority="11862">
      <formula>AND(P13="",AND(Q13:AC13=""))</formula>
    </cfRule>
  </conditionalFormatting>
  <conditionalFormatting sqref="S13">
    <cfRule type="expression" dxfId="11087" priority="11604">
      <formula>FL13&lt;&gt;""</formula>
    </cfRule>
    <cfRule type="expression" dxfId="11086" priority="11849">
      <formula>AND(P13&lt;&gt;"",OR(Q13:AC13&lt;&gt;""))</formula>
    </cfRule>
    <cfRule type="expression" dxfId="11085" priority="11860">
      <formula>AND(P13="",AND(Q13:AC13=""))</formula>
    </cfRule>
  </conditionalFormatting>
  <conditionalFormatting sqref="T13">
    <cfRule type="expression" dxfId="11084" priority="11603">
      <formula>FL13&lt;&gt;""</formula>
    </cfRule>
    <cfRule type="expression" dxfId="11083" priority="11848">
      <formula>AND(P13&lt;&gt;"",OR(Q13:AC13&lt;&gt;""))</formula>
    </cfRule>
    <cfRule type="expression" dxfId="11082" priority="11859">
      <formula>AND(P13="",AND(Q13:AC13=""))</formula>
    </cfRule>
  </conditionalFormatting>
  <conditionalFormatting sqref="U13">
    <cfRule type="expression" dxfId="11081" priority="11602">
      <formula>FL13&lt;&gt;""</formula>
    </cfRule>
    <cfRule type="expression" dxfId="11080" priority="11847">
      <formula>AND(P13&lt;&gt;"",OR(Q13:AC13&lt;&gt;""))</formula>
    </cfRule>
    <cfRule type="expression" dxfId="11079" priority="11858">
      <formula>AND(P13="",AND(Q13:AC13=""))</formula>
    </cfRule>
  </conditionalFormatting>
  <conditionalFormatting sqref="V13">
    <cfRule type="expression" dxfId="11078" priority="11601">
      <formula>FL13&lt;&gt;""</formula>
    </cfRule>
    <cfRule type="expression" dxfId="11077" priority="11846">
      <formula>AND(P13&lt;&gt;"",OR(Q13:AC13&lt;&gt;""))</formula>
    </cfRule>
    <cfRule type="expression" dxfId="11076" priority="11857">
      <formula>AND(P13="",AND(Q13:AC13=""))</formula>
    </cfRule>
  </conditionalFormatting>
  <conditionalFormatting sqref="W13">
    <cfRule type="expression" dxfId="11075" priority="11600">
      <formula>FL13&lt;&gt;""</formula>
    </cfRule>
    <cfRule type="expression" dxfId="11074" priority="11845">
      <formula>AND(P13&lt;&gt;"",OR(Q13:AC13&lt;&gt;""))</formula>
    </cfRule>
    <cfRule type="expression" dxfId="11073" priority="11856">
      <formula>AND(P13="",AND(Q13:AC13=""))</formula>
    </cfRule>
  </conditionalFormatting>
  <conditionalFormatting sqref="X13">
    <cfRule type="expression" dxfId="11072" priority="11599">
      <formula>FL13&lt;&gt;""</formula>
    </cfRule>
    <cfRule type="expression" dxfId="11071" priority="11844">
      <formula>AND(P13&lt;&gt;"",OR(Q13:AC13&lt;&gt;""))</formula>
    </cfRule>
    <cfRule type="expression" dxfId="11070" priority="11855">
      <formula>AND(P13="",AND(Q13:AC13=""))</formula>
    </cfRule>
  </conditionalFormatting>
  <conditionalFormatting sqref="Y13">
    <cfRule type="expression" dxfId="11069" priority="11598">
      <formula>FL13&lt;&gt;""</formula>
    </cfRule>
    <cfRule type="expression" dxfId="11068" priority="11843">
      <formula>AND(P13&lt;&gt;"",OR(Q13:AC13&lt;&gt;""))</formula>
    </cfRule>
    <cfRule type="expression" dxfId="11067" priority="11854">
      <formula>AND(P13="",AND(Q13:AC13=""))</formula>
    </cfRule>
  </conditionalFormatting>
  <conditionalFormatting sqref="Z13">
    <cfRule type="expression" dxfId="11066" priority="11597">
      <formula>FL13&lt;&gt;""</formula>
    </cfRule>
    <cfRule type="expression" dxfId="11065" priority="11842">
      <formula>AND(P13&lt;&gt;"",OR(Q13:AC13&lt;&gt;""))</formula>
    </cfRule>
    <cfRule type="expression" dxfId="11064" priority="11853">
      <formula>AND(P13="",AND(Q13:AC13=""))</formula>
    </cfRule>
  </conditionalFormatting>
  <conditionalFormatting sqref="AA13">
    <cfRule type="expression" dxfId="11063" priority="11596">
      <formula>FL13&lt;&gt;""</formula>
    </cfRule>
    <cfRule type="expression" dxfId="11062" priority="11841">
      <formula>AND(P13&lt;&gt;"",OR(Q13:AC13&lt;&gt;""))</formula>
    </cfRule>
    <cfRule type="expression" dxfId="11061" priority="11852">
      <formula>AND(P13="",AND(Q13:AC13=""))</formula>
    </cfRule>
  </conditionalFormatting>
  <conditionalFormatting sqref="AB13">
    <cfRule type="expression" dxfId="11060" priority="11595">
      <formula>FL13&lt;&gt;""</formula>
    </cfRule>
    <cfRule type="expression" dxfId="11059" priority="11840">
      <formula>AND(P13&lt;&gt;"",OR(Q13:AC13&lt;&gt;""))</formula>
    </cfRule>
    <cfRule type="expression" dxfId="11058" priority="11851">
      <formula>AND(P13="",AND(Q13:AC13=""))</formula>
    </cfRule>
  </conditionalFormatting>
  <conditionalFormatting sqref="AC13">
    <cfRule type="expression" dxfId="11057" priority="11594">
      <formula>FL13&lt;&gt;""</formula>
    </cfRule>
    <cfRule type="expression" dxfId="11056" priority="11839">
      <formula>AND(P13&lt;&gt;"",OR(Q13:AC13&lt;&gt;""))</formula>
    </cfRule>
    <cfRule type="expression" dxfId="11055" priority="11850">
      <formula>AND(P13="",AND(Q13:AC13=""))</formula>
    </cfRule>
  </conditionalFormatting>
  <conditionalFormatting sqref="AD13">
    <cfRule type="expression" dxfId="11054" priority="11593">
      <formula>FL13&lt;&gt;""</formula>
    </cfRule>
    <cfRule type="expression" dxfId="11053" priority="11836">
      <formula>AND(AD13="無",OR(AE13:AH13&lt;&gt;""))</formula>
    </cfRule>
    <cfRule type="expression" dxfId="11052" priority="11837">
      <formula>AND(AD13="有",AND(AE13:AH13=""))</formula>
    </cfRule>
    <cfRule type="expression" dxfId="11051" priority="11838">
      <formula>AD13=""</formula>
    </cfRule>
  </conditionalFormatting>
  <conditionalFormatting sqref="AE13">
    <cfRule type="expression" dxfId="11050" priority="11831">
      <formula>AND(AD13="無",OR(AE13:AH13&lt;&gt;""))</formula>
    </cfRule>
    <cfRule type="expression" dxfId="11049" priority="11835">
      <formula>AND(AD13="有",AND(AE13:AH13=""))</formula>
    </cfRule>
  </conditionalFormatting>
  <conditionalFormatting sqref="AF13">
    <cfRule type="expression" dxfId="11048" priority="11830">
      <formula>AND(AD13="無",OR(AE13:AH13&lt;&gt;""))</formula>
    </cfRule>
    <cfRule type="expression" dxfId="11047" priority="11834">
      <formula>AND(AD13="有",AND(AE13:AH13=""))</formula>
    </cfRule>
  </conditionalFormatting>
  <conditionalFormatting sqref="AG13">
    <cfRule type="expression" dxfId="11046" priority="11829">
      <formula>AND(AD13="無",OR(AE13:AH13&lt;&gt;""))</formula>
    </cfRule>
    <cfRule type="expression" dxfId="11045" priority="11833">
      <formula>AND(AD13="有",AND(AE13:AH13=""))</formula>
    </cfRule>
  </conditionalFormatting>
  <conditionalFormatting sqref="AH13">
    <cfRule type="expression" dxfId="11044" priority="11828">
      <formula>AND(AD13="無",OR(AE13:AH13&lt;&gt;""))</formula>
    </cfRule>
    <cfRule type="expression" dxfId="11043" priority="11832">
      <formula>AND(AD13="有",AND(AE13:AH13=""))</formula>
    </cfRule>
  </conditionalFormatting>
  <conditionalFormatting sqref="AI13">
    <cfRule type="expression" dxfId="11042" priority="11592">
      <formula>FL13&lt;&gt;""</formula>
    </cfRule>
    <cfRule type="expression" dxfId="11041" priority="11827">
      <formula>AI13=""</formula>
    </cfRule>
  </conditionalFormatting>
  <conditionalFormatting sqref="AJ13">
    <cfRule type="expression" dxfId="11040" priority="11591">
      <formula>FL13&lt;&gt;""</formula>
    </cfRule>
    <cfRule type="expression" dxfId="11039" priority="11826">
      <formula>AJ13=""</formula>
    </cfRule>
  </conditionalFormatting>
  <conditionalFormatting sqref="AK13">
    <cfRule type="expression" dxfId="11038" priority="11590">
      <formula>FL13&lt;&gt;""</formula>
    </cfRule>
    <cfRule type="expression" dxfId="11037" priority="11825">
      <formula>AK13=""</formula>
    </cfRule>
  </conditionalFormatting>
  <conditionalFormatting sqref="AL13">
    <cfRule type="expression" dxfId="11036" priority="11589">
      <formula>FL13&lt;&gt;""</formula>
    </cfRule>
    <cfRule type="expression" dxfId="11035" priority="11824">
      <formula>AL13=""</formula>
    </cfRule>
  </conditionalFormatting>
  <conditionalFormatting sqref="AM13">
    <cfRule type="expression" dxfId="11034" priority="11588">
      <formula>FL13&lt;&gt;""</formula>
    </cfRule>
    <cfRule type="expression" dxfId="11033" priority="11819">
      <formula>AND(AM13="なし",AN13&lt;&gt;"")</formula>
    </cfRule>
    <cfRule type="expression" dxfId="11032" priority="11820">
      <formula>AND(AM13="あり",AN13="")</formula>
    </cfRule>
    <cfRule type="expression" dxfId="11031" priority="11823">
      <formula>AM13=""</formula>
    </cfRule>
  </conditionalFormatting>
  <conditionalFormatting sqref="AN13">
    <cfRule type="expression" dxfId="11030" priority="11821">
      <formula>AND(AM13="なし",AN13&lt;&gt;"")</formula>
    </cfRule>
    <cfRule type="expression" dxfId="11029" priority="11822">
      <formula>AND(AM13="あり",AN13="")</formula>
    </cfRule>
  </conditionalFormatting>
  <conditionalFormatting sqref="AO13">
    <cfRule type="expression" dxfId="11028" priority="11587">
      <formula>FL13&lt;&gt;""</formula>
    </cfRule>
    <cfRule type="expression" dxfId="11027" priority="11817">
      <formula>AND(AO13&lt;&gt;"",OR(AP13:BC13&lt;&gt;""))</formula>
    </cfRule>
    <cfRule type="expression" dxfId="11026" priority="11818">
      <formula>AND(AO13="",AND(AP13:BC13=""))</formula>
    </cfRule>
  </conditionalFormatting>
  <conditionalFormatting sqref="AP13">
    <cfRule type="expression" dxfId="11025" priority="11586">
      <formula>FL13&lt;&gt;""</formula>
    </cfRule>
    <cfRule type="expression" dxfId="11024" priority="11815">
      <formula>AND(AO13&lt;&gt;"",OR(AP13:BC13&lt;&gt;""))</formula>
    </cfRule>
    <cfRule type="expression" dxfId="11023" priority="11816">
      <formula>AND(AO13="",AND(AP13:BC13=""))</formula>
    </cfRule>
  </conditionalFormatting>
  <conditionalFormatting sqref="AQ13">
    <cfRule type="expression" dxfId="11022" priority="11585">
      <formula>FL13&lt;&gt;""</formula>
    </cfRule>
    <cfRule type="expression" dxfId="11021" priority="11813">
      <formula>AND(AO13&lt;&gt;"",OR(AP13:BC13&lt;&gt;""))</formula>
    </cfRule>
    <cfRule type="expression" dxfId="11020" priority="11814">
      <formula>AND(AO13="",AND(AP13:BC13=""))</formula>
    </cfRule>
  </conditionalFormatting>
  <conditionalFormatting sqref="AR13">
    <cfRule type="expression" dxfId="11019" priority="11584">
      <formula>FL13&lt;&gt;""</formula>
    </cfRule>
    <cfRule type="expression" dxfId="11018" priority="11811">
      <formula>AND(AO13&lt;&gt;"",OR(AP13:BC13&lt;&gt;""))</formula>
    </cfRule>
    <cfRule type="expression" dxfId="11017" priority="11812">
      <formula>AND(AO13="",AND(AP13:BC13=""))</formula>
    </cfRule>
  </conditionalFormatting>
  <conditionalFormatting sqref="AS13">
    <cfRule type="expression" dxfId="11016" priority="11583">
      <formula>FL13&lt;&gt;""</formula>
    </cfRule>
    <cfRule type="expression" dxfId="11015" priority="11809">
      <formula>AND(AO13&lt;&gt;"",OR(AP13:BC13&lt;&gt;""))</formula>
    </cfRule>
    <cfRule type="expression" dxfId="11014" priority="11810">
      <formula>AND(AO13="",AND(AP13:BC13=""))</formula>
    </cfRule>
  </conditionalFormatting>
  <conditionalFormatting sqref="AT13">
    <cfRule type="expression" dxfId="11013" priority="11582">
      <formula>FL13&lt;&gt;""</formula>
    </cfRule>
    <cfRule type="expression" dxfId="11012" priority="11807">
      <formula>AND(AO13&lt;&gt;"",OR(AP13:BC13&lt;&gt;""))</formula>
    </cfRule>
    <cfRule type="expression" dxfId="11011" priority="11808">
      <formula>AND(AO13="",AND(AP13:BC13=""))</formula>
    </cfRule>
  </conditionalFormatting>
  <conditionalFormatting sqref="AU13">
    <cfRule type="expression" dxfId="11010" priority="11581">
      <formula>FL13&lt;&gt;""</formula>
    </cfRule>
    <cfRule type="expression" dxfId="11009" priority="11805">
      <formula>AND(AO13&lt;&gt;"",OR(AP13:BC13&lt;&gt;""))</formula>
    </cfRule>
    <cfRule type="expression" dxfId="11008" priority="11806">
      <formula>AND(AO13="",AND(AP13:BC13=""))</formula>
    </cfRule>
  </conditionalFormatting>
  <conditionalFormatting sqref="AV13">
    <cfRule type="expression" dxfId="11007" priority="11580">
      <formula>FL13&lt;&gt;""</formula>
    </cfRule>
    <cfRule type="expression" dxfId="11006" priority="11803">
      <formula>AND(AO13&lt;&gt;"",OR(AP13:BC13&lt;&gt;""))</formula>
    </cfRule>
    <cfRule type="expression" dxfId="11005" priority="11804">
      <formula>AND(AO13="",AND(AP13:BC13=""))</formula>
    </cfRule>
  </conditionalFormatting>
  <conditionalFormatting sqref="AW13">
    <cfRule type="expression" dxfId="11004" priority="11579">
      <formula>FL13&lt;&gt;""</formula>
    </cfRule>
    <cfRule type="expression" dxfId="11003" priority="11801">
      <formula>AND(AO13&lt;&gt;"",OR(AP13:BC13&lt;&gt;""))</formula>
    </cfRule>
    <cfRule type="expression" dxfId="11002" priority="11802">
      <formula>AND(AO13="",AND(AP13:BC13=""))</formula>
    </cfRule>
  </conditionalFormatting>
  <conditionalFormatting sqref="AX13">
    <cfRule type="expression" dxfId="11001" priority="11578">
      <formula>FL13&lt;&gt;""</formula>
    </cfRule>
    <cfRule type="expression" dxfId="11000" priority="11799">
      <formula>AND(AO13&lt;&gt;"",OR(AP13:BC13&lt;&gt;""))</formula>
    </cfRule>
    <cfRule type="expression" dxfId="10999" priority="11800">
      <formula>AND(AO13="",AND(AP13:BC13=""))</formula>
    </cfRule>
  </conditionalFormatting>
  <conditionalFormatting sqref="AY13">
    <cfRule type="expression" dxfId="10998" priority="11577">
      <formula>FL13&lt;&gt;""</formula>
    </cfRule>
    <cfRule type="expression" dxfId="10997" priority="11797">
      <formula>AND(AO13&lt;&gt;"",OR(AP13:BC13&lt;&gt;""))</formula>
    </cfRule>
    <cfRule type="expression" dxfId="10996" priority="11798">
      <formula>AND(AO13="",AND(AP13:BC13=""))</formula>
    </cfRule>
  </conditionalFormatting>
  <conditionalFormatting sqref="AZ13">
    <cfRule type="expression" dxfId="10995" priority="11576">
      <formula>FL13&lt;&gt;""</formula>
    </cfRule>
    <cfRule type="expression" dxfId="10994" priority="11795">
      <formula>AND(AO13&lt;&gt;"",OR(AP13:BC13&lt;&gt;""))</formula>
    </cfRule>
    <cfRule type="expression" dxfId="10993" priority="11796">
      <formula>AND(AO13="",AND(AP13:BC13=""))</formula>
    </cfRule>
  </conditionalFormatting>
  <conditionalFormatting sqref="BA13">
    <cfRule type="expression" dxfId="10992" priority="11575">
      <formula>FL13&lt;&gt;""</formula>
    </cfRule>
    <cfRule type="expression" dxfId="10991" priority="11793">
      <formula>AND(AO13&lt;&gt;"",OR(AP13:BC13&lt;&gt;""))</formula>
    </cfRule>
    <cfRule type="expression" dxfId="10990" priority="11794">
      <formula>AND(AO13="",AND(AP13:BC13=""))</formula>
    </cfRule>
  </conditionalFormatting>
  <conditionalFormatting sqref="BB13">
    <cfRule type="expression" dxfId="10989" priority="11574">
      <formula>FL13&lt;&gt;""</formula>
    </cfRule>
    <cfRule type="expression" dxfId="10988" priority="11791">
      <formula>AND(AO13&lt;&gt;"",OR(AP13:BC13&lt;&gt;""))</formula>
    </cfRule>
    <cfRule type="expression" dxfId="10987" priority="11792">
      <formula>AND(AO13="",AND(AP13:BC13=""))</formula>
    </cfRule>
  </conditionalFormatting>
  <conditionalFormatting sqref="BC13">
    <cfRule type="expression" dxfId="10986" priority="11573">
      <formula>FL13&lt;&gt;""</formula>
    </cfRule>
    <cfRule type="expression" dxfId="10985" priority="11789">
      <formula>AND(AO13&lt;&gt;"",OR(AP13:BC13&lt;&gt;""))</formula>
    </cfRule>
    <cfRule type="expression" dxfId="10984" priority="11790">
      <formula>AND(AO13="",AND(AP13:BC13=""))</formula>
    </cfRule>
  </conditionalFormatting>
  <conditionalFormatting sqref="BF13">
    <cfRule type="expression" dxfId="10983" priority="11630">
      <formula>AND(BD13="独居",BF13&gt;=1)</formula>
    </cfRule>
    <cfRule type="expression" dxfId="10982" priority="11787">
      <formula>AND(BD13="同居",AND(BM13="",BF13&lt;&gt;COUNTA(BH13:BL13)))</formula>
    </cfRule>
    <cfRule type="expression" dxfId="10981" priority="11788">
      <formula>AND(BD13="同居",OR(BF13="",BF13=0))</formula>
    </cfRule>
  </conditionalFormatting>
  <conditionalFormatting sqref="BG13">
    <cfRule type="expression" dxfId="10980" priority="11785">
      <formula>AND(BD13="独居",BG13&gt;=1)</formula>
    </cfRule>
    <cfRule type="expression" dxfId="10979" priority="11786">
      <formula>AND(BD13="同居",OR(BG13="",BG13&gt;BF13))</formula>
    </cfRule>
  </conditionalFormatting>
  <conditionalFormatting sqref="BH13">
    <cfRule type="expression" dxfId="10978" priority="11778">
      <formula>AND(BD13="独居",OR(BH13:BM13&lt;&gt;""))</formula>
    </cfRule>
    <cfRule type="expression" dxfId="10977" priority="11784">
      <formula>AND(BD13="同居",AND(BM13="",BF13&lt;&gt;COUNTA(BH13:BL13)))</formula>
    </cfRule>
  </conditionalFormatting>
  <conditionalFormatting sqref="BI13">
    <cfRule type="expression" dxfId="10976" priority="11777">
      <formula>AND(BD13="独居",OR(BH13:BM13&lt;&gt;""))</formula>
    </cfRule>
    <cfRule type="expression" dxfId="10975" priority="11783">
      <formula>AND(BD13="同居",AND(BM13="",BF13&lt;&gt;COUNTA(BH13:BL13)))</formula>
    </cfRule>
  </conditionalFormatting>
  <conditionalFormatting sqref="BJ13">
    <cfRule type="expression" dxfId="10974" priority="11776">
      <formula>AND(BD13="独居",OR(BH13:BM13&lt;&gt;""))</formula>
    </cfRule>
    <cfRule type="expression" dxfId="10973" priority="11782">
      <formula>AND(BD13="同居",AND(BM13="",BF13&lt;&gt;COUNTA(BH13:BL13)))</formula>
    </cfRule>
  </conditionalFormatting>
  <conditionalFormatting sqref="BK13">
    <cfRule type="expression" dxfId="10972" priority="11775">
      <formula>AND(BD13="独居",OR(BH13:BM13&lt;&gt;""))</formula>
    </cfRule>
    <cfRule type="expression" dxfId="10971" priority="11781">
      <formula>AND(BD13="同居",AND(BM13="",BF13&lt;&gt;COUNTA(BH13:BL13)))</formula>
    </cfRule>
  </conditionalFormatting>
  <conditionalFormatting sqref="BL13">
    <cfRule type="expression" dxfId="10970" priority="11774">
      <formula>AND(BD13="独居",OR(BH13:BM13&lt;&gt;""))</formula>
    </cfRule>
    <cfRule type="expression" dxfId="10969" priority="11780">
      <formula>AND(BD13="同居",AND(BM13="",BF13&lt;&gt;COUNTA(BH13:BL13)))</formula>
    </cfRule>
  </conditionalFormatting>
  <conditionalFormatting sqref="BM13">
    <cfRule type="expression" dxfId="10968" priority="11773">
      <formula>AND(BD13="独居",OR(BH13:BM13&lt;&gt;""))</formula>
    </cfRule>
    <cfRule type="expression" dxfId="10967" priority="11779">
      <formula>AND(BD13="同居",AND(BM13="",BF13&lt;&gt;COUNTA(BH13:BL13)))</formula>
    </cfRule>
  </conditionalFormatting>
  <conditionalFormatting sqref="CF13">
    <cfRule type="expression" dxfId="10966" priority="11560">
      <formula>FL13&lt;&gt;""</formula>
    </cfRule>
    <cfRule type="expression" dxfId="10965" priority="11772">
      <formula>CF13=""</formula>
    </cfRule>
  </conditionalFormatting>
  <conditionalFormatting sqref="CG13">
    <cfRule type="expression" dxfId="10964" priority="11559">
      <formula>FL13&lt;&gt;""</formula>
    </cfRule>
    <cfRule type="expression" dxfId="10963" priority="11771">
      <formula>CG13=""</formula>
    </cfRule>
  </conditionalFormatting>
  <conditionalFormatting sqref="CH13">
    <cfRule type="expression" dxfId="10962" priority="11558">
      <formula>FL13&lt;&gt;""</formula>
    </cfRule>
    <cfRule type="expression" dxfId="10961" priority="11770">
      <formula>CH13=""</formula>
    </cfRule>
  </conditionalFormatting>
  <conditionalFormatting sqref="CI13">
    <cfRule type="expression" dxfId="10960" priority="11557">
      <formula>FL13&lt;&gt;""</formula>
    </cfRule>
    <cfRule type="expression" dxfId="10959" priority="11769">
      <formula>CI13=""</formula>
    </cfRule>
  </conditionalFormatting>
  <conditionalFormatting sqref="CJ13">
    <cfRule type="expression" dxfId="10958" priority="11556">
      <formula>FL13&lt;&gt;""</formula>
    </cfRule>
    <cfRule type="expression" dxfId="10957" priority="11768">
      <formula>CJ13=""</formula>
    </cfRule>
  </conditionalFormatting>
  <conditionalFormatting sqref="CK13">
    <cfRule type="expression" dxfId="10956" priority="11555">
      <formula>FL13&lt;&gt;""</formula>
    </cfRule>
    <cfRule type="expression" dxfId="10955" priority="11767">
      <formula>CK13=""</formula>
    </cfRule>
  </conditionalFormatting>
  <conditionalFormatting sqref="CL13">
    <cfRule type="expression" dxfId="10954" priority="11554">
      <formula>FL13&lt;&gt;""</formula>
    </cfRule>
    <cfRule type="expression" dxfId="10953" priority="11766">
      <formula>CL13=""</formula>
    </cfRule>
  </conditionalFormatting>
  <conditionalFormatting sqref="CM13">
    <cfRule type="expression" dxfId="10952" priority="11553">
      <formula>FL13&lt;&gt;""</formula>
    </cfRule>
    <cfRule type="expression" dxfId="10951" priority="11765">
      <formula>CM13=""</formula>
    </cfRule>
  </conditionalFormatting>
  <conditionalFormatting sqref="CN13">
    <cfRule type="expression" dxfId="10950" priority="11629">
      <formula>AND(CM13=0,CN13&lt;&gt;"")</formula>
    </cfRule>
    <cfRule type="expression" dxfId="10949" priority="11764">
      <formula>AND(CM13&gt;0,CN13="")</formula>
    </cfRule>
  </conditionalFormatting>
  <conditionalFormatting sqref="CO13">
    <cfRule type="expression" dxfId="10948" priority="11552">
      <formula>FL13&lt;&gt;""</formula>
    </cfRule>
    <cfRule type="expression" dxfId="10947" priority="11762">
      <formula>AND(CO13&lt;&gt;"",OR(CP13:CS13&lt;&gt;""))</formula>
    </cfRule>
    <cfRule type="expression" dxfId="10946" priority="11763">
      <formula>AND(CO13="",AND(CP13:CS13=""))</formula>
    </cfRule>
  </conditionalFormatting>
  <conditionalFormatting sqref="CP13">
    <cfRule type="expression" dxfId="10945" priority="11551">
      <formula>FL13&lt;&gt;""</formula>
    </cfRule>
    <cfRule type="expression" dxfId="10944" priority="11760">
      <formula>AND(CO13&lt;&gt;"",OR(CP13:CS13&lt;&gt;""))</formula>
    </cfRule>
    <cfRule type="expression" dxfId="10943" priority="11761">
      <formula>AND(CO13="",AND(CP13:CS13=""))</formula>
    </cfRule>
  </conditionalFormatting>
  <conditionalFormatting sqref="CQ13">
    <cfRule type="expression" dxfId="10942" priority="11550">
      <formula>FL13&lt;&gt;""</formula>
    </cfRule>
    <cfRule type="expression" dxfId="10941" priority="11758">
      <formula>AND(CO13&lt;&gt;"",OR(CP13:CS13&lt;&gt;""))</formula>
    </cfRule>
    <cfRule type="expression" dxfId="10940" priority="11759">
      <formula>AND(CO13="",AND(CP13:CS13=""))</formula>
    </cfRule>
  </conditionalFormatting>
  <conditionalFormatting sqref="CR13">
    <cfRule type="expression" dxfId="10939" priority="11549">
      <formula>FL13&lt;&gt;""</formula>
    </cfRule>
    <cfRule type="expression" dxfId="10938" priority="11756">
      <formula>AND(CO13&lt;&gt;"",OR(CP13:CS13&lt;&gt;""))</formula>
    </cfRule>
    <cfRule type="expression" dxfId="10937" priority="11757">
      <formula>AND(CO13="",AND(CP13:CS13=""))</formula>
    </cfRule>
  </conditionalFormatting>
  <conditionalFormatting sqref="CS13">
    <cfRule type="expression" dxfId="10936" priority="11548">
      <formula>FL13&lt;&gt;""</formula>
    </cfRule>
    <cfRule type="expression" dxfId="10935" priority="11754">
      <formula>AND(CO13&lt;&gt;"",OR(CP13:CS13&lt;&gt;""))</formula>
    </cfRule>
    <cfRule type="expression" dxfId="10934" priority="11755">
      <formula>AND(CO13="",AND(CP13:CS13=""))</formula>
    </cfRule>
  </conditionalFormatting>
  <conditionalFormatting sqref="CT13">
    <cfRule type="expression" dxfId="10933" priority="11547">
      <formula>FL13&lt;&gt;""</formula>
    </cfRule>
    <cfRule type="expression" dxfId="10932" priority="11753">
      <formula>CT13=""</formula>
    </cfRule>
  </conditionalFormatting>
  <conditionalFormatting sqref="CU13">
    <cfRule type="expression" dxfId="10931" priority="11546">
      <formula>FL13&lt;&gt;""</formula>
    </cfRule>
    <cfRule type="expression" dxfId="10930" priority="11752">
      <formula>CU13=""</formula>
    </cfRule>
  </conditionalFormatting>
  <conditionalFormatting sqref="CV13">
    <cfRule type="expression" dxfId="10929" priority="11545">
      <formula>FL13&lt;&gt;""</formula>
    </cfRule>
    <cfRule type="expression" dxfId="10928" priority="11750">
      <formula>AND(CV13&lt;&gt;"",OR(CW13:DH13&lt;&gt;""))</formula>
    </cfRule>
    <cfRule type="expression" dxfId="10927" priority="11751">
      <formula>AND(CV13="",AND(CW13:DH13=""))</formula>
    </cfRule>
  </conditionalFormatting>
  <conditionalFormatting sqref="CW13">
    <cfRule type="expression" dxfId="10926" priority="11544">
      <formula>FL13&lt;&gt;""</formula>
    </cfRule>
    <cfRule type="expression" dxfId="10925" priority="11724">
      <formula>AND(CX13&lt;&gt;"",CW13="")</formula>
    </cfRule>
    <cfRule type="expression" dxfId="10924" priority="11748">
      <formula>AND(CV13&lt;&gt;"",OR(CW13:DH13&lt;&gt;""))</formula>
    </cfRule>
    <cfRule type="expression" dxfId="10923" priority="11749">
      <formula>AND(CV13="",AND(CW13:DH13=""))</formula>
    </cfRule>
  </conditionalFormatting>
  <conditionalFormatting sqref="CX13">
    <cfRule type="expression" dxfId="10922" priority="11543">
      <formula>FL13&lt;&gt;""</formula>
    </cfRule>
    <cfRule type="expression" dxfId="10921" priority="11725">
      <formula>AND(CW13&lt;&gt;"",CX13="")</formula>
    </cfRule>
    <cfRule type="expression" dxfId="10920" priority="11746">
      <formula>AND(CV13&lt;&gt;"",OR(CW13:DH13&lt;&gt;""))</formula>
    </cfRule>
    <cfRule type="expression" dxfId="10919" priority="11747">
      <formula>AND(CV13="",AND(CW13:DH13=""))</formula>
    </cfRule>
  </conditionalFormatting>
  <conditionalFormatting sqref="CY13">
    <cfRule type="expression" dxfId="10918" priority="11542">
      <formula>FL13&lt;&gt;""</formula>
    </cfRule>
    <cfRule type="expression" dxfId="10917" priority="11744">
      <formula>AND(CV13&lt;&gt;"",OR(CW13:DH13&lt;&gt;""))</formula>
    </cfRule>
    <cfRule type="expression" dxfId="10916" priority="11745">
      <formula>AND(CV13="",AND(CW13:DH13=""))</formula>
    </cfRule>
  </conditionalFormatting>
  <conditionalFormatting sqref="CZ13">
    <cfRule type="expression" dxfId="10915" priority="11541">
      <formula>FL13&lt;&gt;""</formula>
    </cfRule>
    <cfRule type="expression" dxfId="10914" priority="11722">
      <formula>AND(DA13&lt;&gt;"",CZ13="")</formula>
    </cfRule>
    <cfRule type="expression" dxfId="10913" priority="11742">
      <formula>AND(CV13&lt;&gt;"",OR(CW13:DH13&lt;&gt;""))</formula>
    </cfRule>
    <cfRule type="expression" dxfId="10912" priority="11743">
      <formula>AND(CV13="",AND(CW13:DH13=""))</formula>
    </cfRule>
  </conditionalFormatting>
  <conditionalFormatting sqref="DA13">
    <cfRule type="expression" dxfId="10911" priority="11540">
      <formula>FL13&lt;&gt;""</formula>
    </cfRule>
    <cfRule type="expression" dxfId="10910" priority="11723">
      <formula>AND(CZ13&lt;&gt;"",DA13="")</formula>
    </cfRule>
    <cfRule type="expression" dxfId="10909" priority="11740">
      <formula>AND(CV13&lt;&gt;"",OR(CW13:DH13&lt;&gt;""))</formula>
    </cfRule>
    <cfRule type="expression" dxfId="10908" priority="11741">
      <formula>AND(CV13="",AND(CW13:DH13=""))</formula>
    </cfRule>
  </conditionalFormatting>
  <conditionalFormatting sqref="DB13">
    <cfRule type="expression" dxfId="10907" priority="11539">
      <formula>FL13&lt;&gt;""</formula>
    </cfRule>
    <cfRule type="expression" dxfId="10906" priority="11738">
      <formula>AND(CV13&lt;&gt;"",OR(CW13:DH13&lt;&gt;""))</formula>
    </cfRule>
    <cfRule type="expression" dxfId="10905" priority="11739">
      <formula>AND(CV13="",AND(CW13:DH13=""))</formula>
    </cfRule>
  </conditionalFormatting>
  <conditionalFormatting sqref="DC13">
    <cfRule type="expression" dxfId="10904" priority="11538">
      <formula>FL13&lt;&gt;""</formula>
    </cfRule>
    <cfRule type="expression" dxfId="10903" priority="11736">
      <formula>AND(CV13&lt;&gt;"",OR(CW13:DH13&lt;&gt;""))</formula>
    </cfRule>
    <cfRule type="expression" dxfId="10902" priority="11737">
      <formula>AND(CV13="",AND(CW13:DH13=""))</formula>
    </cfRule>
  </conditionalFormatting>
  <conditionalFormatting sqref="DD13">
    <cfRule type="expression" dxfId="10901" priority="11537">
      <formula>FL13&lt;&gt;""</formula>
    </cfRule>
    <cfRule type="expression" dxfId="10900" priority="11734">
      <formula>AND(CV13&lt;&gt;"",OR(CW13:DH13&lt;&gt;""))</formula>
    </cfRule>
    <cfRule type="expression" dxfId="10899" priority="11735">
      <formula>AND(CV13="",AND(CW13:DH13=""))</formula>
    </cfRule>
  </conditionalFormatting>
  <conditionalFormatting sqref="DE13">
    <cfRule type="expression" dxfId="10898" priority="11536">
      <formula>FL13&lt;&gt;""</formula>
    </cfRule>
    <cfRule type="expression" dxfId="10897" priority="11718">
      <formula>AND(DF13&lt;&gt;"",DE13="")</formula>
    </cfRule>
    <cfRule type="expression" dxfId="10896" priority="11732">
      <formula>AND(CV13&lt;&gt;"",OR(CW13:DH13&lt;&gt;""))</formula>
    </cfRule>
    <cfRule type="expression" dxfId="10895" priority="11733">
      <formula>AND(CV13="",AND(CW13:DH13=""))</formula>
    </cfRule>
  </conditionalFormatting>
  <conditionalFormatting sqref="DF13">
    <cfRule type="expression" dxfId="10894" priority="11535">
      <formula>FL13&lt;&gt;""</formula>
    </cfRule>
    <cfRule type="expression" dxfId="10893" priority="11719">
      <formula>AND(DE13&lt;&gt;"",DF13="")</formula>
    </cfRule>
    <cfRule type="expression" dxfId="10892" priority="11730">
      <formula>AND(CV13&lt;&gt;"",OR(CW13:DH13&lt;&gt;""))</formula>
    </cfRule>
    <cfRule type="expression" dxfId="10891" priority="11731">
      <formula>AND(CV13="",AND(CW13:DH13=""))</formula>
    </cfRule>
  </conditionalFormatting>
  <conditionalFormatting sqref="DG13">
    <cfRule type="expression" dxfId="10890" priority="11534">
      <formula>FL13&lt;&gt;""</formula>
    </cfRule>
    <cfRule type="expression" dxfId="10889" priority="11728">
      <formula>AND(CV13&lt;&gt;"",OR(CW13:DH13&lt;&gt;""))</formula>
    </cfRule>
    <cfRule type="expression" dxfId="10888" priority="11729">
      <formula>AND(CV13="",AND(CW13:DH13=""))</formula>
    </cfRule>
  </conditionalFormatting>
  <conditionalFormatting sqref="DH13">
    <cfRule type="expression" dxfId="10887" priority="11533">
      <formula>FL13&lt;&gt;""</formula>
    </cfRule>
    <cfRule type="expression" dxfId="10886" priority="11726">
      <formula>AND(CV13&lt;&gt;"",OR(CW13:DH13&lt;&gt;""))</formula>
    </cfRule>
    <cfRule type="expression" dxfId="10885" priority="11727">
      <formula>AND(CV13="",AND(CW13:DH13=""))</formula>
    </cfRule>
  </conditionalFormatting>
  <conditionalFormatting sqref="DI13">
    <cfRule type="expression" dxfId="10884" priority="11532">
      <formula>FL13&lt;&gt;""</formula>
    </cfRule>
    <cfRule type="expression" dxfId="10883" priority="11721">
      <formula>DI13=""</formula>
    </cfRule>
  </conditionalFormatting>
  <conditionalFormatting sqref="DJ13">
    <cfRule type="expression" dxfId="10882" priority="11531">
      <formula>FL13&lt;&gt;""</formula>
    </cfRule>
    <cfRule type="expression" dxfId="10881" priority="11720">
      <formula>AND(DI13&lt;&gt;"自立",DJ13="")</formula>
    </cfRule>
  </conditionalFormatting>
  <conditionalFormatting sqref="DK13">
    <cfRule type="expression" dxfId="10880" priority="11530">
      <formula>FL13&lt;&gt;""</formula>
    </cfRule>
    <cfRule type="expression" dxfId="10879" priority="11717">
      <formula>DK13=""</formula>
    </cfRule>
  </conditionalFormatting>
  <conditionalFormatting sqref="DL13">
    <cfRule type="expression" dxfId="10878" priority="11715">
      <formula>AND(DK13&lt;&gt;"アレルギー食",DL13&lt;&gt;"")</formula>
    </cfRule>
    <cfRule type="expression" dxfId="10877" priority="11716">
      <formula>AND(DK13="アレルギー食",DL13="")</formula>
    </cfRule>
  </conditionalFormatting>
  <conditionalFormatting sqref="DM13">
    <cfRule type="expression" dxfId="10876" priority="11529">
      <formula>FL13&lt;&gt;""</formula>
    </cfRule>
    <cfRule type="expression" dxfId="10875" priority="11714">
      <formula>DM13=""</formula>
    </cfRule>
  </conditionalFormatting>
  <conditionalFormatting sqref="DN13">
    <cfRule type="expression" dxfId="10874" priority="11528">
      <formula>FL13&lt;&gt;""</formula>
    </cfRule>
    <cfRule type="expression" dxfId="10873" priority="11708">
      <formula>AND(DN13&lt;&gt;"",DM13="")</formula>
    </cfRule>
    <cfRule type="expression" dxfId="10872" priority="11712">
      <formula>AND(DM13&lt;&gt;"自立",DN13="")</formula>
    </cfRule>
    <cfRule type="expression" dxfId="10871" priority="11713">
      <formula>AND(DM13="自立",DN13&lt;&gt;"")</formula>
    </cfRule>
  </conditionalFormatting>
  <conditionalFormatting sqref="DO13">
    <cfRule type="expression" dxfId="10870" priority="11527">
      <formula>FL13&lt;&gt;""</formula>
    </cfRule>
    <cfRule type="expression" dxfId="10869" priority="11711">
      <formula>DO13=""</formula>
    </cfRule>
  </conditionalFormatting>
  <conditionalFormatting sqref="DP13">
    <cfRule type="expression" dxfId="10868" priority="11526">
      <formula>FL13&lt;&gt;""</formula>
    </cfRule>
    <cfRule type="expression" dxfId="10867" priority="11707">
      <formula>AND(DP13&lt;&gt;"",DO13="")</formula>
    </cfRule>
    <cfRule type="expression" dxfId="10866" priority="11709">
      <formula>AND(DO13&lt;&gt;"自立",DP13="")</formula>
    </cfRule>
    <cfRule type="expression" dxfId="10865" priority="11710">
      <formula>AND(DO13="自立",DP13&lt;&gt;"")</formula>
    </cfRule>
  </conditionalFormatting>
  <conditionalFormatting sqref="DQ13">
    <cfRule type="expression" dxfId="10864" priority="11525">
      <formula>FL13&lt;&gt;""</formula>
    </cfRule>
    <cfRule type="expression" dxfId="10863" priority="11706">
      <formula>DQ13=""</formula>
    </cfRule>
  </conditionalFormatting>
  <conditionalFormatting sqref="DR13">
    <cfRule type="expression" dxfId="10862" priority="11524">
      <formula>FL13&lt;&gt;""</formula>
    </cfRule>
    <cfRule type="expression" dxfId="10861" priority="11703">
      <formula>AND(DR13&lt;&gt;"",DQ13="")</formula>
    </cfRule>
    <cfRule type="expression" dxfId="10860" priority="11704">
      <formula>AND(DQ13&lt;&gt;"自立",DR13="")</formula>
    </cfRule>
    <cfRule type="expression" dxfId="10859" priority="11705">
      <formula>AND(DQ13="自立",DR13&lt;&gt;"")</formula>
    </cfRule>
  </conditionalFormatting>
  <conditionalFormatting sqref="DS13">
    <cfRule type="expression" dxfId="10858" priority="11523">
      <formula>FL13&lt;&gt;""</formula>
    </cfRule>
    <cfRule type="expression" dxfId="10857" priority="11702">
      <formula>DS13=""</formula>
    </cfRule>
  </conditionalFormatting>
  <conditionalFormatting sqref="DU13">
    <cfRule type="expression" dxfId="10856" priority="11521">
      <formula>FL13&lt;&gt;""</formula>
    </cfRule>
    <cfRule type="expression" dxfId="10855" priority="11701">
      <formula>DU13=""</formula>
    </cfRule>
  </conditionalFormatting>
  <conditionalFormatting sqref="DZ13">
    <cfRule type="expression" dxfId="10854" priority="11519">
      <formula>FL13&lt;&gt;""</formula>
    </cfRule>
    <cfRule type="expression" dxfId="10853" priority="11651">
      <formula>AND(EA13&lt;&gt;"",DZ13&lt;&gt;"その他")</formula>
    </cfRule>
    <cfRule type="expression" dxfId="10852" priority="11700">
      <formula>DZ13=""</formula>
    </cfRule>
  </conditionalFormatting>
  <conditionalFormatting sqref="EA13">
    <cfRule type="expression" dxfId="10851" priority="11698">
      <formula>AND(DZ13&lt;&gt;"その他",EA13&lt;&gt;"")</formula>
    </cfRule>
    <cfRule type="expression" dxfId="10850" priority="11699">
      <formula>AND(DZ13="その他",EA13="")</formula>
    </cfRule>
  </conditionalFormatting>
  <conditionalFormatting sqref="EB13">
    <cfRule type="expression" dxfId="10849" priority="11518">
      <formula>FL13&lt;&gt;""</formula>
    </cfRule>
    <cfRule type="expression" dxfId="10848" priority="11697">
      <formula>AND(EB13:EH13="")</formula>
    </cfRule>
  </conditionalFormatting>
  <conditionalFormatting sqref="EC13">
    <cfRule type="expression" dxfId="10847" priority="11517">
      <formula>FL13&lt;&gt;""</formula>
    </cfRule>
    <cfRule type="expression" dxfId="10846" priority="11696">
      <formula>AND(EB13:EH13="")</formula>
    </cfRule>
  </conditionalFormatting>
  <conditionalFormatting sqref="ED13">
    <cfRule type="expression" dxfId="10845" priority="11516">
      <formula>FL13&lt;&gt;""</formula>
    </cfRule>
    <cfRule type="expression" dxfId="10844" priority="11695">
      <formula>AND(EB13:EH13="")</formula>
    </cfRule>
  </conditionalFormatting>
  <conditionalFormatting sqref="EE13">
    <cfRule type="expression" dxfId="10843" priority="11515">
      <formula>FL13&lt;&gt;""</formula>
    </cfRule>
    <cfRule type="expression" dxfId="10842" priority="11694">
      <formula>AND(EB13:EH13="")</formula>
    </cfRule>
  </conditionalFormatting>
  <conditionalFormatting sqref="EF13">
    <cfRule type="expression" dxfId="10841" priority="11514">
      <formula>FL13&lt;&gt;""</formula>
    </cfRule>
    <cfRule type="expression" dxfId="10840" priority="11693">
      <formula>AND(EB13:EH13="")</formula>
    </cfRule>
  </conditionalFormatting>
  <conditionalFormatting sqref="EG13">
    <cfRule type="expression" dxfId="10839" priority="11513">
      <formula>FL13&lt;&gt;""</formula>
    </cfRule>
    <cfRule type="expression" dxfId="10838" priority="11692">
      <formula>AND(EB13:EH13="")</formula>
    </cfRule>
  </conditionalFormatting>
  <conditionalFormatting sqref="EH13">
    <cfRule type="expression" dxfId="10837" priority="11512">
      <formula>FL13&lt;&gt;""</formula>
    </cfRule>
    <cfRule type="expression" dxfId="10836" priority="11691">
      <formula>AND(EB13:EH13="")</formula>
    </cfRule>
  </conditionalFormatting>
  <conditionalFormatting sqref="EK13">
    <cfRule type="expression" dxfId="10835" priority="11511">
      <formula>FL13&lt;&gt;""</formula>
    </cfRule>
    <cfRule type="expression" dxfId="10834" priority="11689">
      <formula>AND(EJ13&lt;&gt;"",EK13&lt;&gt;"")</formula>
    </cfRule>
    <cfRule type="expression" dxfId="10833" priority="11690">
      <formula>AND(EJ13="",EK13="")</formula>
    </cfRule>
  </conditionalFormatting>
  <conditionalFormatting sqref="EL13">
    <cfRule type="expression" dxfId="10832" priority="11510">
      <formula>FL13&lt;&gt;""</formula>
    </cfRule>
    <cfRule type="expression" dxfId="10831" priority="11687">
      <formula>AND(EJ13&lt;&gt;"",EL13&lt;&gt;"")</formula>
    </cfRule>
    <cfRule type="expression" dxfId="10830" priority="11688">
      <formula>AND(EJ13="",EL13="")</formula>
    </cfRule>
  </conditionalFormatting>
  <conditionalFormatting sqref="EM13">
    <cfRule type="expression" dxfId="10829" priority="11509">
      <formula>FL13&lt;&gt;""</formula>
    </cfRule>
    <cfRule type="expression" dxfId="10828" priority="11685">
      <formula>AND(EJ13&lt;&gt;"",EM13&lt;&gt;"")</formula>
    </cfRule>
    <cfRule type="expression" dxfId="10827" priority="11686">
      <formula>AND(EJ13="",EM13="")</formula>
    </cfRule>
  </conditionalFormatting>
  <conditionalFormatting sqref="EO13">
    <cfRule type="expression" dxfId="10826" priority="11679">
      <formula>AND(EJ13&lt;&gt;"",EO13&lt;&gt;"")</formula>
    </cfRule>
    <cfRule type="expression" dxfId="10825" priority="11683">
      <formula>AND(EO13&lt;&gt;"",EN13="")</formula>
    </cfRule>
    <cfRule type="expression" dxfId="10824" priority="11684">
      <formula>AND(EN13&lt;&gt;"",EO13="")</formula>
    </cfRule>
  </conditionalFormatting>
  <conditionalFormatting sqref="EP13">
    <cfRule type="expression" dxfId="10823" priority="11678">
      <formula>AND(EJ13&lt;&gt;"",EP13&lt;&gt;"")</formula>
    </cfRule>
    <cfRule type="expression" dxfId="10822" priority="11681">
      <formula>AND(EP13&lt;&gt;"",EN13="")</formula>
    </cfRule>
    <cfRule type="expression" dxfId="10821" priority="11682">
      <formula>AND(EN13&lt;&gt;"",EP13="")</formula>
    </cfRule>
  </conditionalFormatting>
  <conditionalFormatting sqref="EN13">
    <cfRule type="expression" dxfId="10820" priority="11680">
      <formula>AND(EJ13&lt;&gt;"",EN13&lt;&gt;"")</formula>
    </cfRule>
  </conditionalFormatting>
  <conditionalFormatting sqref="ER13">
    <cfRule type="expression" dxfId="10819" priority="11508">
      <formula>FL13&lt;&gt;""</formula>
    </cfRule>
    <cfRule type="expression" dxfId="10818" priority="11676">
      <formula>AND(EQ13&lt;&gt;"",ER13&lt;&gt;"")</formula>
    </cfRule>
    <cfRule type="expression" dxfId="10817" priority="11677">
      <formula>AND(EQ13="",ER13="")</formula>
    </cfRule>
  </conditionalFormatting>
  <conditionalFormatting sqref="ES13">
    <cfRule type="expression" dxfId="10816" priority="11507">
      <formula>FL13&lt;&gt;""</formula>
    </cfRule>
    <cfRule type="expression" dxfId="10815" priority="11674">
      <formula>AND(EQ13&lt;&gt;"",ES13&lt;&gt;"")</formula>
    </cfRule>
    <cfRule type="expression" dxfId="10814" priority="11675">
      <formula>AND(EQ13="",ES13="")</formula>
    </cfRule>
  </conditionalFormatting>
  <conditionalFormatting sqref="ET13">
    <cfRule type="expression" dxfId="10813" priority="11506">
      <formula>FL13&lt;&gt;""</formula>
    </cfRule>
    <cfRule type="expression" dxfId="10812" priority="11672">
      <formula>AND(EQ13&lt;&gt;"",ET13&lt;&gt;"")</formula>
    </cfRule>
    <cfRule type="expression" dxfId="10811" priority="11673">
      <formula>AND(EQ13="",ET13="")</formula>
    </cfRule>
  </conditionalFormatting>
  <conditionalFormatting sqref="EV13">
    <cfRule type="expression" dxfId="10810" priority="11666">
      <formula>AND(EQ13&lt;&gt;"",EV13&lt;&gt;"")</formula>
    </cfRule>
    <cfRule type="expression" dxfId="10809" priority="11670">
      <formula>AND(EV13&lt;&gt;"",EU13="")</formula>
    </cfRule>
    <cfRule type="expression" dxfId="10808" priority="11671">
      <formula>AND(EU13&lt;&gt;"",EV13="")</formula>
    </cfRule>
  </conditionalFormatting>
  <conditionalFormatting sqref="EW13">
    <cfRule type="expression" dxfId="10807" priority="11665">
      <formula>AND(EQ13&lt;&gt;"",EW13&lt;&gt;"")</formula>
    </cfRule>
    <cfRule type="expression" dxfId="10806" priority="11668">
      <formula>AND(EW13&lt;&gt;"",EU13="")</formula>
    </cfRule>
    <cfRule type="expression" dxfId="10805" priority="11669">
      <formula>AND(EU13&lt;&gt;"",EW13="")</formula>
    </cfRule>
  </conditionalFormatting>
  <conditionalFormatting sqref="EU13">
    <cfRule type="expression" dxfId="10804" priority="11667">
      <formula>AND(EQ13&lt;&gt;"",EU13&lt;&gt;"")</formula>
    </cfRule>
  </conditionalFormatting>
  <conditionalFormatting sqref="EQ13">
    <cfRule type="expression" dxfId="10803" priority="11664">
      <formula>AND(EQ13&lt;&gt;"",OR(ER13:EW13&lt;&gt;""))</formula>
    </cfRule>
  </conditionalFormatting>
  <conditionalFormatting sqref="EJ13">
    <cfRule type="expression" dxfId="10802" priority="11663">
      <formula>AND(EJ13&lt;&gt;"",OR(EK13:EP13&lt;&gt;""))</formula>
    </cfRule>
  </conditionalFormatting>
  <conditionalFormatting sqref="EX13">
    <cfRule type="expression" dxfId="10801" priority="11505">
      <formula>FL13&lt;&gt;""</formula>
    </cfRule>
    <cfRule type="expression" dxfId="10800" priority="11662">
      <formula>AND(EX13:FC13="")</formula>
    </cfRule>
  </conditionalFormatting>
  <conditionalFormatting sqref="EY13">
    <cfRule type="expression" dxfId="10799" priority="11504">
      <formula>FL13&lt;&gt;""</formula>
    </cfRule>
    <cfRule type="expression" dxfId="10798" priority="11661">
      <formula>AND(EX13:FC13="")</formula>
    </cfRule>
  </conditionalFormatting>
  <conditionalFormatting sqref="EZ13">
    <cfRule type="expression" dxfId="10797" priority="11503">
      <formula>FL13&lt;&gt;""</formula>
    </cfRule>
    <cfRule type="expression" dxfId="10796" priority="11660">
      <formula>AND(EX13:FC13="")</formula>
    </cfRule>
  </conditionalFormatting>
  <conditionalFormatting sqref="FA13">
    <cfRule type="expression" dxfId="10795" priority="11502">
      <formula>FL13&lt;&gt;""</formula>
    </cfRule>
    <cfRule type="expression" dxfId="10794" priority="11659">
      <formula>AND(EX13:FC13="")</formula>
    </cfRule>
  </conditionalFormatting>
  <conditionalFormatting sqref="FC13">
    <cfRule type="expression" dxfId="10793" priority="11500">
      <formula>FL13&lt;&gt;""</formula>
    </cfRule>
    <cfRule type="expression" dxfId="10792" priority="11658">
      <formula>AND(EX13:FC13="")</formula>
    </cfRule>
  </conditionalFormatting>
  <conditionalFormatting sqref="FB13">
    <cfRule type="expression" dxfId="10791" priority="11501">
      <formula>FL13&lt;&gt;""</formula>
    </cfRule>
    <cfRule type="expression" dxfId="10790" priority="11657">
      <formula>AND(EX13:FC13="")</formula>
    </cfRule>
  </conditionalFormatting>
  <conditionalFormatting sqref="FD13">
    <cfRule type="expression" dxfId="10789" priority="11499">
      <formula>FL13&lt;&gt;""</formula>
    </cfRule>
    <cfRule type="expression" dxfId="10788" priority="11656">
      <formula>FD13=""</formula>
    </cfRule>
  </conditionalFormatting>
  <conditionalFormatting sqref="FE13">
    <cfRule type="expression" dxfId="10787" priority="11654">
      <formula>AND(FD13&lt;&gt;"2人以上の体制",FE13&lt;&gt;"")</formula>
    </cfRule>
    <cfRule type="expression" dxfId="10786" priority="11655">
      <formula>AND(FD13="2人以上の体制",FE13="")</formula>
    </cfRule>
  </conditionalFormatting>
  <conditionalFormatting sqref="FF13">
    <cfRule type="expression" dxfId="10785" priority="11498">
      <formula>FL13&lt;&gt;""</formula>
    </cfRule>
    <cfRule type="expression" dxfId="10784" priority="11653">
      <formula>FF13=""</formula>
    </cfRule>
  </conditionalFormatting>
  <conditionalFormatting sqref="FG13">
    <cfRule type="expression" dxfId="10783" priority="11497">
      <formula>FL13&lt;&gt;""</formula>
    </cfRule>
    <cfRule type="expression" dxfId="10782" priority="11652">
      <formula>FG13=""</formula>
    </cfRule>
  </conditionalFormatting>
  <conditionalFormatting sqref="BN13">
    <cfRule type="expression" dxfId="10781" priority="11571">
      <formula>FL13&lt;&gt;""</formula>
    </cfRule>
    <cfRule type="expression" dxfId="10780" priority="11650">
      <formula>BN13=""</formula>
    </cfRule>
  </conditionalFormatting>
  <conditionalFormatting sqref="BO13">
    <cfRule type="expression" dxfId="10779" priority="11570">
      <formula>FL13&lt;&gt;""</formula>
    </cfRule>
    <cfRule type="expression" dxfId="10778" priority="11649">
      <formula>BO13=""</formula>
    </cfRule>
  </conditionalFormatting>
  <conditionalFormatting sqref="BP13">
    <cfRule type="expression" dxfId="10777" priority="11569">
      <formula>FL13&lt;&gt;""</formula>
    </cfRule>
    <cfRule type="expression" dxfId="10776" priority="11648">
      <formula>BP13=""</formula>
    </cfRule>
  </conditionalFormatting>
  <conditionalFormatting sqref="BQ13">
    <cfRule type="expression" dxfId="10775" priority="11568">
      <formula>FL13&lt;&gt;""</formula>
    </cfRule>
    <cfRule type="expression" dxfId="10774" priority="11637">
      <formula>AND(BQ13:BR13="")</formula>
    </cfRule>
  </conditionalFormatting>
  <conditionalFormatting sqref="BR13">
    <cfRule type="expression" dxfId="10773" priority="11567">
      <formula>FL13&lt;&gt;""</formula>
    </cfRule>
    <cfRule type="expression" dxfId="10772" priority="11647">
      <formula>AND(BQ13:BR13="")</formula>
    </cfRule>
  </conditionalFormatting>
  <conditionalFormatting sqref="BT13">
    <cfRule type="expression" dxfId="10771" priority="11642">
      <formula>AND(BS13="",BT13&lt;&gt;"")</formula>
    </cfRule>
    <cfRule type="expression" dxfId="10770" priority="11646">
      <formula>AND(BS13&lt;&gt;"",BT13="")</formula>
    </cfRule>
  </conditionalFormatting>
  <conditionalFormatting sqref="BU13">
    <cfRule type="expression" dxfId="10769" priority="11641">
      <formula>AND(BS13="",BU13&lt;&gt;"")</formula>
    </cfRule>
    <cfRule type="expression" dxfId="10768" priority="11645">
      <formula>AND(BS13&lt;&gt;"",BU13="")</formula>
    </cfRule>
  </conditionalFormatting>
  <conditionalFormatting sqref="BV13">
    <cfRule type="expression" dxfId="10767" priority="11640">
      <formula>AND(BS13="",BV13&lt;&gt;"")</formula>
    </cfRule>
    <cfRule type="expression" dxfId="10766" priority="11644">
      <formula>AND(BS13&lt;&gt;"",AND(BV13:BW13=""))</formula>
    </cfRule>
  </conditionalFormatting>
  <conditionalFormatting sqref="BW13">
    <cfRule type="expression" dxfId="10765" priority="11639">
      <formula>AND(BS13="",BW13&lt;&gt;"")</formula>
    </cfRule>
    <cfRule type="expression" dxfId="10764" priority="11643">
      <formula>AND(BS13&lt;&gt;"",AND(BV13:BW13=""))</formula>
    </cfRule>
  </conditionalFormatting>
  <conditionalFormatting sqref="BS13">
    <cfRule type="expression" dxfId="10763" priority="11638">
      <formula>AND(BS13="",OR(BT13:BW13&lt;&gt;""))</formula>
    </cfRule>
  </conditionalFormatting>
  <conditionalFormatting sqref="BX13">
    <cfRule type="expression" dxfId="10762" priority="11566">
      <formula>FL13&lt;&gt;""</formula>
    </cfRule>
    <cfRule type="expression" dxfId="10761" priority="11636">
      <formula>BX13=""</formula>
    </cfRule>
  </conditionalFormatting>
  <conditionalFormatting sqref="BY13">
    <cfRule type="expression" dxfId="10760" priority="11565">
      <formula>FL13&lt;&gt;""</formula>
    </cfRule>
    <cfRule type="expression" dxfId="10759" priority="11635">
      <formula>BY13=""</formula>
    </cfRule>
  </conditionalFormatting>
  <conditionalFormatting sqref="CB13">
    <cfRule type="expression" dxfId="10758" priority="11564">
      <formula>FL13&lt;&gt;""</formula>
    </cfRule>
    <cfRule type="expression" dxfId="10757" priority="11634">
      <formula>CB13=""</formula>
    </cfRule>
  </conditionalFormatting>
  <conditionalFormatting sqref="CC13">
    <cfRule type="expression" dxfId="10756" priority="11563">
      <formula>FL13&lt;&gt;""</formula>
    </cfRule>
    <cfRule type="expression" dxfId="10755" priority="11633">
      <formula>CC13=""</formula>
    </cfRule>
  </conditionalFormatting>
  <conditionalFormatting sqref="CD13">
    <cfRule type="expression" dxfId="10754" priority="11562">
      <formula>FL13&lt;&gt;""</formula>
    </cfRule>
    <cfRule type="expression" dxfId="10753" priority="11632">
      <formula>CD13=""</formula>
    </cfRule>
  </conditionalFormatting>
  <conditionalFormatting sqref="FJ13">
    <cfRule type="expression" dxfId="10752" priority="11631">
      <formula>FJ13=""</formula>
    </cfRule>
  </conditionalFormatting>
  <conditionalFormatting sqref="H13">
    <cfRule type="expression" dxfId="10751" priority="11612">
      <formula>FL13&lt;&gt;""</formula>
    </cfRule>
    <cfRule type="expression" dxfId="10750" priority="11628">
      <formula>H13=""</formula>
    </cfRule>
  </conditionalFormatting>
  <conditionalFormatting sqref="B13">
    <cfRule type="expression" dxfId="10749" priority="11496">
      <formula>FL13&lt;&gt;""</formula>
    </cfRule>
    <cfRule type="expression" dxfId="10748" priority="11627">
      <formula>B13=""</formula>
    </cfRule>
  </conditionalFormatting>
  <conditionalFormatting sqref="CE13">
    <cfRule type="expression" dxfId="10747" priority="11561">
      <formula>FL13&lt;&gt;""</formula>
    </cfRule>
    <cfRule type="expression" dxfId="10746" priority="11626">
      <formula>CE13=""</formula>
    </cfRule>
  </conditionalFormatting>
  <conditionalFormatting sqref="EI13">
    <cfRule type="expression" dxfId="10745" priority="11625">
      <formula>AND(OR(EB13:EG13&lt;&gt;""),EI13="")</formula>
    </cfRule>
  </conditionalFormatting>
  <conditionalFormatting sqref="BD13">
    <cfRule type="expression" dxfId="10744" priority="11572">
      <formula>FL13&lt;&gt;""</formula>
    </cfRule>
    <cfRule type="expression" dxfId="10743" priority="11624">
      <formula>BD13=""</formula>
    </cfRule>
  </conditionalFormatting>
  <conditionalFormatting sqref="BE13">
    <cfRule type="expression" dxfId="10742" priority="11623">
      <formula>AND(BD13="同居",AND(BE13="",BF13=""))</formula>
    </cfRule>
  </conditionalFormatting>
  <conditionalFormatting sqref="CA13">
    <cfRule type="expression" dxfId="10741" priority="11622">
      <formula>AND(BZ13&lt;&gt;"",CA13="")</formula>
    </cfRule>
  </conditionalFormatting>
  <conditionalFormatting sqref="BZ13">
    <cfRule type="expression" dxfId="10740" priority="11621">
      <formula>AND(BZ13="",CA13&lt;&gt;"")</formula>
    </cfRule>
  </conditionalFormatting>
  <conditionalFormatting sqref="DT13">
    <cfRule type="expression" dxfId="10739" priority="11522">
      <formula>FL13&lt;&gt;""</formula>
    </cfRule>
    <cfRule type="expression" dxfId="10738" priority="11618">
      <formula>AND(DT13&lt;&gt;"",DS13="")</formula>
    </cfRule>
    <cfRule type="expression" dxfId="10737" priority="11619">
      <formula>AND(DS13&lt;&gt;"自立",DT13="")</formula>
    </cfRule>
    <cfRule type="expression" dxfId="10736" priority="11620">
      <formula>AND(DS13="自立",DT13&lt;&gt;"")</formula>
    </cfRule>
  </conditionalFormatting>
  <conditionalFormatting sqref="DV13">
    <cfRule type="expression" dxfId="10735" priority="11520">
      <formula>FL13&lt;&gt;""</formula>
    </cfRule>
    <cfRule type="expression" dxfId="10734" priority="11615">
      <formula>AND(DV13&lt;&gt;"",DU13="")</formula>
    </cfRule>
    <cfRule type="expression" dxfId="10733" priority="11616">
      <formula>AND(DU13="自立",DV13&lt;&gt;"")</formula>
    </cfRule>
    <cfRule type="expression" dxfId="10732" priority="11617">
      <formula>AND(DU13&lt;&gt;"自立",DV13="")</formula>
    </cfRule>
  </conditionalFormatting>
  <conditionalFormatting sqref="I13">
    <cfRule type="expression" dxfId="10731" priority="11614">
      <formula>I13=""</formula>
    </cfRule>
  </conditionalFormatting>
  <conditionalFormatting sqref="O13">
    <cfRule type="expression" dxfId="10730" priority="11608">
      <formula>FL13&lt;&gt;""</formula>
    </cfRule>
    <cfRule type="expression" dxfId="10729" priority="11613">
      <formula>O13=""</formula>
    </cfRule>
  </conditionalFormatting>
  <conditionalFormatting sqref="FM13">
    <cfRule type="expression" dxfId="10728" priority="11491">
      <formula>AND(FM13="",AND(P13:FI13=""))</formula>
    </cfRule>
    <cfRule type="expression" dxfId="10727" priority="11492">
      <formula>AND(FM13&lt;&gt;"",OR(P13:FI13&lt;&gt;""))</formula>
    </cfRule>
  </conditionalFormatting>
  <conditionalFormatting sqref="FL13">
    <cfRule type="expression" dxfId="10726" priority="11493">
      <formula>AND(FL13="",AND(P13:FI13=""))</formula>
    </cfRule>
    <cfRule type="expression" dxfId="10725" priority="11495">
      <formula>AND(FL13&lt;&gt;"",OR(P13:FI13&lt;&gt;""))</formula>
    </cfRule>
  </conditionalFormatting>
  <conditionalFormatting sqref="FK13">
    <cfRule type="expression" dxfId="10724" priority="11494">
      <formula>FK13=""</formula>
    </cfRule>
  </conditionalFormatting>
  <conditionalFormatting sqref="C14">
    <cfRule type="expression" dxfId="10723" priority="11490">
      <formula>C14=""</formula>
    </cfRule>
  </conditionalFormatting>
  <conditionalFormatting sqref="D14">
    <cfRule type="expression" dxfId="10722" priority="11489">
      <formula>D14=""</formula>
    </cfRule>
  </conditionalFormatting>
  <conditionalFormatting sqref="E14">
    <cfRule type="expression" dxfId="10721" priority="11488">
      <formula>E14=""</formula>
    </cfRule>
  </conditionalFormatting>
  <conditionalFormatting sqref="G14">
    <cfRule type="expression" dxfId="10720" priority="11487">
      <formula>G14=""</formula>
    </cfRule>
  </conditionalFormatting>
  <conditionalFormatting sqref="J14">
    <cfRule type="expression" dxfId="10719" priority="11228">
      <formula>FL14&lt;&gt;""</formula>
    </cfRule>
    <cfRule type="expression" dxfId="10718" priority="11486">
      <formula>AND(J14="",K14="")</formula>
    </cfRule>
  </conditionalFormatting>
  <conditionalFormatting sqref="K14">
    <cfRule type="expression" dxfId="10717" priority="11227">
      <formula>FL14&lt;&gt;""</formula>
    </cfRule>
    <cfRule type="expression" dxfId="10716" priority="11485">
      <formula>AND(J14="",K14="")</formula>
    </cfRule>
  </conditionalFormatting>
  <conditionalFormatting sqref="N14">
    <cfRule type="expression" dxfId="10715" priority="11226">
      <formula>FL14&lt;&gt;""</formula>
    </cfRule>
    <cfRule type="expression" dxfId="10714" priority="11484">
      <formula>N14=""</formula>
    </cfRule>
  </conditionalFormatting>
  <conditionalFormatting sqref="P14">
    <cfRule type="expression" dxfId="10713" priority="11224">
      <formula>FL14&lt;&gt;""</formula>
    </cfRule>
    <cfRule type="expression" dxfId="10712" priority="11482">
      <formula>AND(P14&lt;&gt;"",OR(Q14:AC14&lt;&gt;""))</formula>
    </cfRule>
    <cfRule type="expression" dxfId="10711" priority="11483">
      <formula>AND(P14="",AND(Q14:AC14=""))</formula>
    </cfRule>
  </conditionalFormatting>
  <conditionalFormatting sqref="Q14">
    <cfRule type="expression" dxfId="10710" priority="11223">
      <formula>FL14&lt;&gt;""</formula>
    </cfRule>
    <cfRule type="expression" dxfId="10709" priority="11480">
      <formula>AND(P14&lt;&gt;"",OR(Q14:AC14&lt;&gt;""))</formula>
    </cfRule>
    <cfRule type="expression" dxfId="10708" priority="11481">
      <formula>AND(P14="",AND(Q14:AC14=""))</formula>
    </cfRule>
  </conditionalFormatting>
  <conditionalFormatting sqref="R14">
    <cfRule type="expression" dxfId="10707" priority="11222">
      <formula>FL14&lt;&gt;""</formula>
    </cfRule>
    <cfRule type="expression" dxfId="10706" priority="11478">
      <formula>AND(P14&lt;&gt;"",OR(Q14:AC14&lt;&gt;""))</formula>
    </cfRule>
    <cfRule type="expression" dxfId="10705" priority="11479">
      <formula>AND(P14="",AND(Q14:AC14=""))</formula>
    </cfRule>
  </conditionalFormatting>
  <conditionalFormatting sqref="S14">
    <cfRule type="expression" dxfId="10704" priority="11221">
      <formula>FL14&lt;&gt;""</formula>
    </cfRule>
    <cfRule type="expression" dxfId="10703" priority="11466">
      <formula>AND(P14&lt;&gt;"",OR(Q14:AC14&lt;&gt;""))</formula>
    </cfRule>
    <cfRule type="expression" dxfId="10702" priority="11477">
      <formula>AND(P14="",AND(Q14:AC14=""))</formula>
    </cfRule>
  </conditionalFormatting>
  <conditionalFormatting sqref="T14">
    <cfRule type="expression" dxfId="10701" priority="11220">
      <formula>FL14&lt;&gt;""</formula>
    </cfRule>
    <cfRule type="expression" dxfId="10700" priority="11465">
      <formula>AND(P14&lt;&gt;"",OR(Q14:AC14&lt;&gt;""))</formula>
    </cfRule>
    <cfRule type="expression" dxfId="10699" priority="11476">
      <formula>AND(P14="",AND(Q14:AC14=""))</formula>
    </cfRule>
  </conditionalFormatting>
  <conditionalFormatting sqref="U14">
    <cfRule type="expression" dxfId="10698" priority="11219">
      <formula>FL14&lt;&gt;""</formula>
    </cfRule>
    <cfRule type="expression" dxfId="10697" priority="11464">
      <formula>AND(P14&lt;&gt;"",OR(Q14:AC14&lt;&gt;""))</formula>
    </cfRule>
    <cfRule type="expression" dxfId="10696" priority="11475">
      <formula>AND(P14="",AND(Q14:AC14=""))</formula>
    </cfRule>
  </conditionalFormatting>
  <conditionalFormatting sqref="V14">
    <cfRule type="expression" dxfId="10695" priority="11218">
      <formula>FL14&lt;&gt;""</formula>
    </cfRule>
    <cfRule type="expression" dxfId="10694" priority="11463">
      <formula>AND(P14&lt;&gt;"",OR(Q14:AC14&lt;&gt;""))</formula>
    </cfRule>
    <cfRule type="expression" dxfId="10693" priority="11474">
      <formula>AND(P14="",AND(Q14:AC14=""))</formula>
    </cfRule>
  </conditionalFormatting>
  <conditionalFormatting sqref="W14">
    <cfRule type="expression" dxfId="10692" priority="11217">
      <formula>FL14&lt;&gt;""</formula>
    </cfRule>
    <cfRule type="expression" dxfId="10691" priority="11462">
      <formula>AND(P14&lt;&gt;"",OR(Q14:AC14&lt;&gt;""))</formula>
    </cfRule>
    <cfRule type="expression" dxfId="10690" priority="11473">
      <formula>AND(P14="",AND(Q14:AC14=""))</formula>
    </cfRule>
  </conditionalFormatting>
  <conditionalFormatting sqref="X14">
    <cfRule type="expression" dxfId="10689" priority="11216">
      <formula>FL14&lt;&gt;""</formula>
    </cfRule>
    <cfRule type="expression" dxfId="10688" priority="11461">
      <formula>AND(P14&lt;&gt;"",OR(Q14:AC14&lt;&gt;""))</formula>
    </cfRule>
    <cfRule type="expression" dxfId="10687" priority="11472">
      <formula>AND(P14="",AND(Q14:AC14=""))</formula>
    </cfRule>
  </conditionalFormatting>
  <conditionalFormatting sqref="Y14">
    <cfRule type="expression" dxfId="10686" priority="11215">
      <formula>FL14&lt;&gt;""</formula>
    </cfRule>
    <cfRule type="expression" dxfId="10685" priority="11460">
      <formula>AND(P14&lt;&gt;"",OR(Q14:AC14&lt;&gt;""))</formula>
    </cfRule>
    <cfRule type="expression" dxfId="10684" priority="11471">
      <formula>AND(P14="",AND(Q14:AC14=""))</formula>
    </cfRule>
  </conditionalFormatting>
  <conditionalFormatting sqref="Z14">
    <cfRule type="expression" dxfId="10683" priority="11214">
      <formula>FL14&lt;&gt;""</formula>
    </cfRule>
    <cfRule type="expression" dxfId="10682" priority="11459">
      <formula>AND(P14&lt;&gt;"",OR(Q14:AC14&lt;&gt;""))</formula>
    </cfRule>
    <cfRule type="expression" dxfId="10681" priority="11470">
      <formula>AND(P14="",AND(Q14:AC14=""))</formula>
    </cfRule>
  </conditionalFormatting>
  <conditionalFormatting sqref="AA14">
    <cfRule type="expression" dxfId="10680" priority="11213">
      <formula>FL14&lt;&gt;""</formula>
    </cfRule>
    <cfRule type="expression" dxfId="10679" priority="11458">
      <formula>AND(P14&lt;&gt;"",OR(Q14:AC14&lt;&gt;""))</formula>
    </cfRule>
    <cfRule type="expression" dxfId="10678" priority="11469">
      <formula>AND(P14="",AND(Q14:AC14=""))</formula>
    </cfRule>
  </conditionalFormatting>
  <conditionalFormatting sqref="AB14">
    <cfRule type="expression" dxfId="10677" priority="11212">
      <formula>FL14&lt;&gt;""</formula>
    </cfRule>
    <cfRule type="expression" dxfId="10676" priority="11457">
      <formula>AND(P14&lt;&gt;"",OR(Q14:AC14&lt;&gt;""))</formula>
    </cfRule>
    <cfRule type="expression" dxfId="10675" priority="11468">
      <formula>AND(P14="",AND(Q14:AC14=""))</formula>
    </cfRule>
  </conditionalFormatting>
  <conditionalFormatting sqref="AC14">
    <cfRule type="expression" dxfId="10674" priority="11211">
      <formula>FL14&lt;&gt;""</formula>
    </cfRule>
    <cfRule type="expression" dxfId="10673" priority="11456">
      <formula>AND(P14&lt;&gt;"",OR(Q14:AC14&lt;&gt;""))</formula>
    </cfRule>
    <cfRule type="expression" dxfId="10672" priority="11467">
      <formula>AND(P14="",AND(Q14:AC14=""))</formula>
    </cfRule>
  </conditionalFormatting>
  <conditionalFormatting sqref="AD14">
    <cfRule type="expression" dxfId="10671" priority="11210">
      <formula>FL14&lt;&gt;""</formula>
    </cfRule>
    <cfRule type="expression" dxfId="10670" priority="11453">
      <formula>AND(AD14="無",OR(AE14:AH14&lt;&gt;""))</formula>
    </cfRule>
    <cfRule type="expression" dxfId="10669" priority="11454">
      <formula>AND(AD14="有",AND(AE14:AH14=""))</formula>
    </cfRule>
    <cfRule type="expression" dxfId="10668" priority="11455">
      <formula>AD14=""</formula>
    </cfRule>
  </conditionalFormatting>
  <conditionalFormatting sqref="AE14">
    <cfRule type="expression" dxfId="10667" priority="11448">
      <formula>AND(AD14="無",OR(AE14:AH14&lt;&gt;""))</formula>
    </cfRule>
    <cfRule type="expression" dxfId="10666" priority="11452">
      <formula>AND(AD14="有",AND(AE14:AH14=""))</formula>
    </cfRule>
  </conditionalFormatting>
  <conditionalFormatting sqref="AF14">
    <cfRule type="expression" dxfId="10665" priority="11447">
      <formula>AND(AD14="無",OR(AE14:AH14&lt;&gt;""))</formula>
    </cfRule>
    <cfRule type="expression" dxfId="10664" priority="11451">
      <formula>AND(AD14="有",AND(AE14:AH14=""))</formula>
    </cfRule>
  </conditionalFormatting>
  <conditionalFormatting sqref="AG14">
    <cfRule type="expression" dxfId="10663" priority="11446">
      <formula>AND(AD14="無",OR(AE14:AH14&lt;&gt;""))</formula>
    </cfRule>
    <cfRule type="expression" dxfId="10662" priority="11450">
      <formula>AND(AD14="有",AND(AE14:AH14=""))</formula>
    </cfRule>
  </conditionalFormatting>
  <conditionalFormatting sqref="AH14">
    <cfRule type="expression" dxfId="10661" priority="11445">
      <formula>AND(AD14="無",OR(AE14:AH14&lt;&gt;""))</formula>
    </cfRule>
    <cfRule type="expression" dxfId="10660" priority="11449">
      <formula>AND(AD14="有",AND(AE14:AH14=""))</formula>
    </cfRule>
  </conditionalFormatting>
  <conditionalFormatting sqref="AI14">
    <cfRule type="expression" dxfId="10659" priority="11209">
      <formula>FL14&lt;&gt;""</formula>
    </cfRule>
    <cfRule type="expression" dxfId="10658" priority="11444">
      <formula>AI14=""</formula>
    </cfRule>
  </conditionalFormatting>
  <conditionalFormatting sqref="AJ14">
    <cfRule type="expression" dxfId="10657" priority="11208">
      <formula>FL14&lt;&gt;""</formula>
    </cfRule>
    <cfRule type="expression" dxfId="10656" priority="11443">
      <formula>AJ14=""</formula>
    </cfRule>
  </conditionalFormatting>
  <conditionalFormatting sqref="AK14">
    <cfRule type="expression" dxfId="10655" priority="11207">
      <formula>FL14&lt;&gt;""</formula>
    </cfRule>
    <cfRule type="expression" dxfId="10654" priority="11442">
      <formula>AK14=""</formula>
    </cfRule>
  </conditionalFormatting>
  <conditionalFormatting sqref="AL14">
    <cfRule type="expression" dxfId="10653" priority="11206">
      <formula>FL14&lt;&gt;""</formula>
    </cfRule>
    <cfRule type="expression" dxfId="10652" priority="11441">
      <formula>AL14=""</formula>
    </cfRule>
  </conditionalFormatting>
  <conditionalFormatting sqref="AM14">
    <cfRule type="expression" dxfId="10651" priority="11205">
      <formula>FL14&lt;&gt;""</formula>
    </cfRule>
    <cfRule type="expression" dxfId="10650" priority="11436">
      <formula>AND(AM14="なし",AN14&lt;&gt;"")</formula>
    </cfRule>
    <cfRule type="expression" dxfId="10649" priority="11437">
      <formula>AND(AM14="あり",AN14="")</formula>
    </cfRule>
    <cfRule type="expression" dxfId="10648" priority="11440">
      <formula>AM14=""</formula>
    </cfRule>
  </conditionalFormatting>
  <conditionalFormatting sqref="AN14">
    <cfRule type="expression" dxfId="10647" priority="11438">
      <formula>AND(AM14="なし",AN14&lt;&gt;"")</formula>
    </cfRule>
    <cfRule type="expression" dxfId="10646" priority="11439">
      <formula>AND(AM14="あり",AN14="")</formula>
    </cfRule>
  </conditionalFormatting>
  <conditionalFormatting sqref="AO14">
    <cfRule type="expression" dxfId="10645" priority="11204">
      <formula>FL14&lt;&gt;""</formula>
    </cfRule>
    <cfRule type="expression" dxfId="10644" priority="11434">
      <formula>AND(AO14&lt;&gt;"",OR(AP14:BC14&lt;&gt;""))</formula>
    </cfRule>
    <cfRule type="expression" dxfId="10643" priority="11435">
      <formula>AND(AO14="",AND(AP14:BC14=""))</formula>
    </cfRule>
  </conditionalFormatting>
  <conditionalFormatting sqref="AP14">
    <cfRule type="expression" dxfId="10642" priority="11203">
      <formula>FL14&lt;&gt;""</formula>
    </cfRule>
    <cfRule type="expression" dxfId="10641" priority="11432">
      <formula>AND(AO14&lt;&gt;"",OR(AP14:BC14&lt;&gt;""))</formula>
    </cfRule>
    <cfRule type="expression" dxfId="10640" priority="11433">
      <formula>AND(AO14="",AND(AP14:BC14=""))</formula>
    </cfRule>
  </conditionalFormatting>
  <conditionalFormatting sqref="AQ14">
    <cfRule type="expression" dxfId="10639" priority="11202">
      <formula>FL14&lt;&gt;""</formula>
    </cfRule>
    <cfRule type="expression" dxfId="10638" priority="11430">
      <formula>AND(AO14&lt;&gt;"",OR(AP14:BC14&lt;&gt;""))</formula>
    </cfRule>
    <cfRule type="expression" dxfId="10637" priority="11431">
      <formula>AND(AO14="",AND(AP14:BC14=""))</formula>
    </cfRule>
  </conditionalFormatting>
  <conditionalFormatting sqref="AR14">
    <cfRule type="expression" dxfId="10636" priority="11201">
      <formula>FL14&lt;&gt;""</formula>
    </cfRule>
    <cfRule type="expression" dxfId="10635" priority="11428">
      <formula>AND(AO14&lt;&gt;"",OR(AP14:BC14&lt;&gt;""))</formula>
    </cfRule>
    <cfRule type="expression" dxfId="10634" priority="11429">
      <formula>AND(AO14="",AND(AP14:BC14=""))</formula>
    </cfRule>
  </conditionalFormatting>
  <conditionalFormatting sqref="AS14">
    <cfRule type="expression" dxfId="10633" priority="11200">
      <formula>FL14&lt;&gt;""</formula>
    </cfRule>
    <cfRule type="expression" dxfId="10632" priority="11426">
      <formula>AND(AO14&lt;&gt;"",OR(AP14:BC14&lt;&gt;""))</formula>
    </cfRule>
    <cfRule type="expression" dxfId="10631" priority="11427">
      <formula>AND(AO14="",AND(AP14:BC14=""))</formula>
    </cfRule>
  </conditionalFormatting>
  <conditionalFormatting sqref="AT14">
    <cfRule type="expression" dxfId="10630" priority="11199">
      <formula>FL14&lt;&gt;""</formula>
    </cfRule>
    <cfRule type="expression" dxfId="10629" priority="11424">
      <formula>AND(AO14&lt;&gt;"",OR(AP14:BC14&lt;&gt;""))</formula>
    </cfRule>
    <cfRule type="expression" dxfId="10628" priority="11425">
      <formula>AND(AO14="",AND(AP14:BC14=""))</formula>
    </cfRule>
  </conditionalFormatting>
  <conditionalFormatting sqref="AU14">
    <cfRule type="expression" dxfId="10627" priority="11198">
      <formula>FL14&lt;&gt;""</formula>
    </cfRule>
    <cfRule type="expression" dxfId="10626" priority="11422">
      <formula>AND(AO14&lt;&gt;"",OR(AP14:BC14&lt;&gt;""))</formula>
    </cfRule>
    <cfRule type="expression" dxfId="10625" priority="11423">
      <formula>AND(AO14="",AND(AP14:BC14=""))</formula>
    </cfRule>
  </conditionalFormatting>
  <conditionalFormatting sqref="AV14">
    <cfRule type="expression" dxfId="10624" priority="11197">
      <formula>FL14&lt;&gt;""</formula>
    </cfRule>
    <cfRule type="expression" dxfId="10623" priority="11420">
      <formula>AND(AO14&lt;&gt;"",OR(AP14:BC14&lt;&gt;""))</formula>
    </cfRule>
    <cfRule type="expression" dxfId="10622" priority="11421">
      <formula>AND(AO14="",AND(AP14:BC14=""))</formula>
    </cfRule>
  </conditionalFormatting>
  <conditionalFormatting sqref="AW14">
    <cfRule type="expression" dxfId="10621" priority="11196">
      <formula>FL14&lt;&gt;""</formula>
    </cfRule>
    <cfRule type="expression" dxfId="10620" priority="11418">
      <formula>AND(AO14&lt;&gt;"",OR(AP14:BC14&lt;&gt;""))</formula>
    </cfRule>
    <cfRule type="expression" dxfId="10619" priority="11419">
      <formula>AND(AO14="",AND(AP14:BC14=""))</formula>
    </cfRule>
  </conditionalFormatting>
  <conditionalFormatting sqref="AX14">
    <cfRule type="expression" dxfId="10618" priority="11195">
      <formula>FL14&lt;&gt;""</formula>
    </cfRule>
    <cfRule type="expression" dxfId="10617" priority="11416">
      <formula>AND(AO14&lt;&gt;"",OR(AP14:BC14&lt;&gt;""))</formula>
    </cfRule>
    <cfRule type="expression" dxfId="10616" priority="11417">
      <formula>AND(AO14="",AND(AP14:BC14=""))</formula>
    </cfRule>
  </conditionalFormatting>
  <conditionalFormatting sqref="AY14">
    <cfRule type="expression" dxfId="10615" priority="11194">
      <formula>FL14&lt;&gt;""</formula>
    </cfRule>
    <cfRule type="expression" dxfId="10614" priority="11414">
      <formula>AND(AO14&lt;&gt;"",OR(AP14:BC14&lt;&gt;""))</formula>
    </cfRule>
    <cfRule type="expression" dxfId="10613" priority="11415">
      <formula>AND(AO14="",AND(AP14:BC14=""))</formula>
    </cfRule>
  </conditionalFormatting>
  <conditionalFormatting sqref="AZ14">
    <cfRule type="expression" dxfId="10612" priority="11193">
      <formula>FL14&lt;&gt;""</formula>
    </cfRule>
    <cfRule type="expression" dxfId="10611" priority="11412">
      <formula>AND(AO14&lt;&gt;"",OR(AP14:BC14&lt;&gt;""))</formula>
    </cfRule>
    <cfRule type="expression" dxfId="10610" priority="11413">
      <formula>AND(AO14="",AND(AP14:BC14=""))</formula>
    </cfRule>
  </conditionalFormatting>
  <conditionalFormatting sqref="BA14">
    <cfRule type="expression" dxfId="10609" priority="11192">
      <formula>FL14&lt;&gt;""</formula>
    </cfRule>
    <cfRule type="expression" dxfId="10608" priority="11410">
      <formula>AND(AO14&lt;&gt;"",OR(AP14:BC14&lt;&gt;""))</formula>
    </cfRule>
    <cfRule type="expression" dxfId="10607" priority="11411">
      <formula>AND(AO14="",AND(AP14:BC14=""))</formula>
    </cfRule>
  </conditionalFormatting>
  <conditionalFormatting sqref="BB14">
    <cfRule type="expression" dxfId="10606" priority="11191">
      <formula>FL14&lt;&gt;""</formula>
    </cfRule>
    <cfRule type="expression" dxfId="10605" priority="11408">
      <formula>AND(AO14&lt;&gt;"",OR(AP14:BC14&lt;&gt;""))</formula>
    </cfRule>
    <cfRule type="expression" dxfId="10604" priority="11409">
      <formula>AND(AO14="",AND(AP14:BC14=""))</formula>
    </cfRule>
  </conditionalFormatting>
  <conditionalFormatting sqref="BC14">
    <cfRule type="expression" dxfId="10603" priority="11190">
      <formula>FL14&lt;&gt;""</formula>
    </cfRule>
    <cfRule type="expression" dxfId="10602" priority="11406">
      <formula>AND(AO14&lt;&gt;"",OR(AP14:BC14&lt;&gt;""))</formula>
    </cfRule>
    <cfRule type="expression" dxfId="10601" priority="11407">
      <formula>AND(AO14="",AND(AP14:BC14=""))</formula>
    </cfRule>
  </conditionalFormatting>
  <conditionalFormatting sqref="BF14">
    <cfRule type="expression" dxfId="10600" priority="11247">
      <formula>AND(BD14="独居",BF14&gt;=1)</formula>
    </cfRule>
    <cfRule type="expression" dxfId="10599" priority="11404">
      <formula>AND(BD14="同居",AND(BM14="",BF14&lt;&gt;COUNTA(BH14:BL14)))</formula>
    </cfRule>
    <cfRule type="expression" dxfId="10598" priority="11405">
      <formula>AND(BD14="同居",OR(BF14="",BF14=0))</formula>
    </cfRule>
  </conditionalFormatting>
  <conditionalFormatting sqref="BG14">
    <cfRule type="expression" dxfId="10597" priority="11402">
      <formula>AND(BD14="独居",BG14&gt;=1)</formula>
    </cfRule>
    <cfRule type="expression" dxfId="10596" priority="11403">
      <formula>AND(BD14="同居",OR(BG14="",BG14&gt;BF14))</formula>
    </cfRule>
  </conditionalFormatting>
  <conditionalFormatting sqref="BH14">
    <cfRule type="expression" dxfId="10595" priority="11395">
      <formula>AND(BD14="独居",OR(BH14:BM14&lt;&gt;""))</formula>
    </cfRule>
    <cfRule type="expression" dxfId="10594" priority="11401">
      <formula>AND(BD14="同居",AND(BM14="",BF14&lt;&gt;COUNTA(BH14:BL14)))</formula>
    </cfRule>
  </conditionalFormatting>
  <conditionalFormatting sqref="BI14">
    <cfRule type="expression" dxfId="10593" priority="11394">
      <formula>AND(BD14="独居",OR(BH14:BM14&lt;&gt;""))</formula>
    </cfRule>
    <cfRule type="expression" dxfId="10592" priority="11400">
      <formula>AND(BD14="同居",AND(BM14="",BF14&lt;&gt;COUNTA(BH14:BL14)))</formula>
    </cfRule>
  </conditionalFormatting>
  <conditionalFormatting sqref="BJ14">
    <cfRule type="expression" dxfId="10591" priority="11393">
      <formula>AND(BD14="独居",OR(BH14:BM14&lt;&gt;""))</formula>
    </cfRule>
    <cfRule type="expression" dxfId="10590" priority="11399">
      <formula>AND(BD14="同居",AND(BM14="",BF14&lt;&gt;COUNTA(BH14:BL14)))</formula>
    </cfRule>
  </conditionalFormatting>
  <conditionalFormatting sqref="BK14">
    <cfRule type="expression" dxfId="10589" priority="11392">
      <formula>AND(BD14="独居",OR(BH14:BM14&lt;&gt;""))</formula>
    </cfRule>
    <cfRule type="expression" dxfId="10588" priority="11398">
      <formula>AND(BD14="同居",AND(BM14="",BF14&lt;&gt;COUNTA(BH14:BL14)))</formula>
    </cfRule>
  </conditionalFormatting>
  <conditionalFormatting sqref="BL14">
    <cfRule type="expression" dxfId="10587" priority="11391">
      <formula>AND(BD14="独居",OR(BH14:BM14&lt;&gt;""))</formula>
    </cfRule>
    <cfRule type="expression" dxfId="10586" priority="11397">
      <formula>AND(BD14="同居",AND(BM14="",BF14&lt;&gt;COUNTA(BH14:BL14)))</formula>
    </cfRule>
  </conditionalFormatting>
  <conditionalFormatting sqref="BM14">
    <cfRule type="expression" dxfId="10585" priority="11390">
      <formula>AND(BD14="独居",OR(BH14:BM14&lt;&gt;""))</formula>
    </cfRule>
    <cfRule type="expression" dxfId="10584" priority="11396">
      <formula>AND(BD14="同居",AND(BM14="",BF14&lt;&gt;COUNTA(BH14:BL14)))</formula>
    </cfRule>
  </conditionalFormatting>
  <conditionalFormatting sqref="CF14">
    <cfRule type="expression" dxfId="10583" priority="11177">
      <formula>FL14&lt;&gt;""</formula>
    </cfRule>
    <cfRule type="expression" dxfId="10582" priority="11389">
      <formula>CF14=""</formula>
    </cfRule>
  </conditionalFormatting>
  <conditionalFormatting sqref="CG14">
    <cfRule type="expression" dxfId="10581" priority="11176">
      <formula>FL14&lt;&gt;""</formula>
    </cfRule>
    <cfRule type="expression" dxfId="10580" priority="11388">
      <formula>CG14=""</formula>
    </cfRule>
  </conditionalFormatting>
  <conditionalFormatting sqref="CH14">
    <cfRule type="expression" dxfId="10579" priority="11175">
      <formula>FL14&lt;&gt;""</formula>
    </cfRule>
    <cfRule type="expression" dxfId="10578" priority="11387">
      <formula>CH14=""</formula>
    </cfRule>
  </conditionalFormatting>
  <conditionalFormatting sqref="CI14">
    <cfRule type="expression" dxfId="10577" priority="11174">
      <formula>FL14&lt;&gt;""</formula>
    </cfRule>
    <cfRule type="expression" dxfId="10576" priority="11386">
      <formula>CI14=""</formula>
    </cfRule>
  </conditionalFormatting>
  <conditionalFormatting sqref="CJ14">
    <cfRule type="expression" dxfId="10575" priority="11173">
      <formula>FL14&lt;&gt;""</formula>
    </cfRule>
    <cfRule type="expression" dxfId="10574" priority="11385">
      <formula>CJ14=""</formula>
    </cfRule>
  </conditionalFormatting>
  <conditionalFormatting sqref="CK14">
    <cfRule type="expression" dxfId="10573" priority="11172">
      <formula>FL14&lt;&gt;""</formula>
    </cfRule>
    <cfRule type="expression" dxfId="10572" priority="11384">
      <formula>CK14=""</formula>
    </cfRule>
  </conditionalFormatting>
  <conditionalFormatting sqref="CL14">
    <cfRule type="expression" dxfId="10571" priority="11171">
      <formula>FL14&lt;&gt;""</formula>
    </cfRule>
    <cfRule type="expression" dxfId="10570" priority="11383">
      <formula>CL14=""</formula>
    </cfRule>
  </conditionalFormatting>
  <conditionalFormatting sqref="CM14">
    <cfRule type="expression" dxfId="10569" priority="11170">
      <formula>FL14&lt;&gt;""</formula>
    </cfRule>
    <cfRule type="expression" dxfId="10568" priority="11382">
      <formula>CM14=""</formula>
    </cfRule>
  </conditionalFormatting>
  <conditionalFormatting sqref="CN14">
    <cfRule type="expression" dxfId="10567" priority="11246">
      <formula>AND(CM14=0,CN14&lt;&gt;"")</formula>
    </cfRule>
    <cfRule type="expression" dxfId="10566" priority="11381">
      <formula>AND(CM14&gt;0,CN14="")</formula>
    </cfRule>
  </conditionalFormatting>
  <conditionalFormatting sqref="CO14">
    <cfRule type="expression" dxfId="10565" priority="11169">
      <formula>FL14&lt;&gt;""</formula>
    </cfRule>
    <cfRule type="expression" dxfId="10564" priority="11379">
      <formula>AND(CO14&lt;&gt;"",OR(CP14:CS14&lt;&gt;""))</formula>
    </cfRule>
    <cfRule type="expression" dxfId="10563" priority="11380">
      <formula>AND(CO14="",AND(CP14:CS14=""))</formula>
    </cfRule>
  </conditionalFormatting>
  <conditionalFormatting sqref="CP14">
    <cfRule type="expression" dxfId="10562" priority="11168">
      <formula>FL14&lt;&gt;""</formula>
    </cfRule>
    <cfRule type="expression" dxfId="10561" priority="11377">
      <formula>AND(CO14&lt;&gt;"",OR(CP14:CS14&lt;&gt;""))</formula>
    </cfRule>
    <cfRule type="expression" dxfId="10560" priority="11378">
      <formula>AND(CO14="",AND(CP14:CS14=""))</formula>
    </cfRule>
  </conditionalFormatting>
  <conditionalFormatting sqref="CQ14">
    <cfRule type="expression" dxfId="10559" priority="11167">
      <formula>FL14&lt;&gt;""</formula>
    </cfRule>
    <cfRule type="expression" dxfId="10558" priority="11375">
      <formula>AND(CO14&lt;&gt;"",OR(CP14:CS14&lt;&gt;""))</formula>
    </cfRule>
    <cfRule type="expression" dxfId="10557" priority="11376">
      <formula>AND(CO14="",AND(CP14:CS14=""))</formula>
    </cfRule>
  </conditionalFormatting>
  <conditionalFormatting sqref="CR14">
    <cfRule type="expression" dxfId="10556" priority="11166">
      <formula>FL14&lt;&gt;""</formula>
    </cfRule>
    <cfRule type="expression" dxfId="10555" priority="11373">
      <formula>AND(CO14&lt;&gt;"",OR(CP14:CS14&lt;&gt;""))</formula>
    </cfRule>
    <cfRule type="expression" dxfId="10554" priority="11374">
      <formula>AND(CO14="",AND(CP14:CS14=""))</formula>
    </cfRule>
  </conditionalFormatting>
  <conditionalFormatting sqref="CS14">
    <cfRule type="expression" dxfId="10553" priority="11165">
      <formula>FL14&lt;&gt;""</formula>
    </cfRule>
    <cfRule type="expression" dxfId="10552" priority="11371">
      <formula>AND(CO14&lt;&gt;"",OR(CP14:CS14&lt;&gt;""))</formula>
    </cfRule>
    <cfRule type="expression" dxfId="10551" priority="11372">
      <formula>AND(CO14="",AND(CP14:CS14=""))</formula>
    </cfRule>
  </conditionalFormatting>
  <conditionalFormatting sqref="CT14">
    <cfRule type="expression" dxfId="10550" priority="11164">
      <formula>FL14&lt;&gt;""</formula>
    </cfRule>
    <cfRule type="expression" dxfId="10549" priority="11370">
      <formula>CT14=""</formula>
    </cfRule>
  </conditionalFormatting>
  <conditionalFormatting sqref="CU14">
    <cfRule type="expression" dxfId="10548" priority="11163">
      <formula>FL14&lt;&gt;""</formula>
    </cfRule>
    <cfRule type="expression" dxfId="10547" priority="11369">
      <formula>CU14=""</formula>
    </cfRule>
  </conditionalFormatting>
  <conditionalFormatting sqref="CV14">
    <cfRule type="expression" dxfId="10546" priority="11162">
      <formula>FL14&lt;&gt;""</formula>
    </cfRule>
    <cfRule type="expression" dxfId="10545" priority="11367">
      <formula>AND(CV14&lt;&gt;"",OR(CW14:DH14&lt;&gt;""))</formula>
    </cfRule>
    <cfRule type="expression" dxfId="10544" priority="11368">
      <formula>AND(CV14="",AND(CW14:DH14=""))</formula>
    </cfRule>
  </conditionalFormatting>
  <conditionalFormatting sqref="CW14">
    <cfRule type="expression" dxfId="10543" priority="11161">
      <formula>FL14&lt;&gt;""</formula>
    </cfRule>
    <cfRule type="expression" dxfId="10542" priority="11341">
      <formula>AND(CX14&lt;&gt;"",CW14="")</formula>
    </cfRule>
    <cfRule type="expression" dxfId="10541" priority="11365">
      <formula>AND(CV14&lt;&gt;"",OR(CW14:DH14&lt;&gt;""))</formula>
    </cfRule>
    <cfRule type="expression" dxfId="10540" priority="11366">
      <formula>AND(CV14="",AND(CW14:DH14=""))</formula>
    </cfRule>
  </conditionalFormatting>
  <conditionalFormatting sqref="CX14">
    <cfRule type="expression" dxfId="10539" priority="11160">
      <formula>FL14&lt;&gt;""</formula>
    </cfRule>
    <cfRule type="expression" dxfId="10538" priority="11342">
      <formula>AND(CW14&lt;&gt;"",CX14="")</formula>
    </cfRule>
    <cfRule type="expression" dxfId="10537" priority="11363">
      <formula>AND(CV14&lt;&gt;"",OR(CW14:DH14&lt;&gt;""))</formula>
    </cfRule>
    <cfRule type="expression" dxfId="10536" priority="11364">
      <formula>AND(CV14="",AND(CW14:DH14=""))</formula>
    </cfRule>
  </conditionalFormatting>
  <conditionalFormatting sqref="CY14">
    <cfRule type="expression" dxfId="10535" priority="11159">
      <formula>FL14&lt;&gt;""</formula>
    </cfRule>
    <cfRule type="expression" dxfId="10534" priority="11361">
      <formula>AND(CV14&lt;&gt;"",OR(CW14:DH14&lt;&gt;""))</formula>
    </cfRule>
    <cfRule type="expression" dxfId="10533" priority="11362">
      <formula>AND(CV14="",AND(CW14:DH14=""))</formula>
    </cfRule>
  </conditionalFormatting>
  <conditionalFormatting sqref="CZ14">
    <cfRule type="expression" dxfId="10532" priority="11158">
      <formula>FL14&lt;&gt;""</formula>
    </cfRule>
    <cfRule type="expression" dxfId="10531" priority="11339">
      <formula>AND(DA14&lt;&gt;"",CZ14="")</formula>
    </cfRule>
    <cfRule type="expression" dxfId="10530" priority="11359">
      <formula>AND(CV14&lt;&gt;"",OR(CW14:DH14&lt;&gt;""))</formula>
    </cfRule>
    <cfRule type="expression" dxfId="10529" priority="11360">
      <formula>AND(CV14="",AND(CW14:DH14=""))</formula>
    </cfRule>
  </conditionalFormatting>
  <conditionalFormatting sqref="DA14">
    <cfRule type="expression" dxfId="10528" priority="11157">
      <formula>FL14&lt;&gt;""</formula>
    </cfRule>
    <cfRule type="expression" dxfId="10527" priority="11340">
      <formula>AND(CZ14&lt;&gt;"",DA14="")</formula>
    </cfRule>
    <cfRule type="expression" dxfId="10526" priority="11357">
      <formula>AND(CV14&lt;&gt;"",OR(CW14:DH14&lt;&gt;""))</formula>
    </cfRule>
    <cfRule type="expression" dxfId="10525" priority="11358">
      <formula>AND(CV14="",AND(CW14:DH14=""))</formula>
    </cfRule>
  </conditionalFormatting>
  <conditionalFormatting sqref="DB14">
    <cfRule type="expression" dxfId="10524" priority="11156">
      <formula>FL14&lt;&gt;""</formula>
    </cfRule>
    <cfRule type="expression" dxfId="10523" priority="11355">
      <formula>AND(CV14&lt;&gt;"",OR(CW14:DH14&lt;&gt;""))</formula>
    </cfRule>
    <cfRule type="expression" dxfId="10522" priority="11356">
      <formula>AND(CV14="",AND(CW14:DH14=""))</formula>
    </cfRule>
  </conditionalFormatting>
  <conditionalFormatting sqref="DC14">
    <cfRule type="expression" dxfId="10521" priority="11155">
      <formula>FL14&lt;&gt;""</formula>
    </cfRule>
    <cfRule type="expression" dxfId="10520" priority="11353">
      <formula>AND(CV14&lt;&gt;"",OR(CW14:DH14&lt;&gt;""))</formula>
    </cfRule>
    <cfRule type="expression" dxfId="10519" priority="11354">
      <formula>AND(CV14="",AND(CW14:DH14=""))</formula>
    </cfRule>
  </conditionalFormatting>
  <conditionalFormatting sqref="DD14">
    <cfRule type="expression" dxfId="10518" priority="11154">
      <formula>FL14&lt;&gt;""</formula>
    </cfRule>
    <cfRule type="expression" dxfId="10517" priority="11351">
      <formula>AND(CV14&lt;&gt;"",OR(CW14:DH14&lt;&gt;""))</formula>
    </cfRule>
    <cfRule type="expression" dxfId="10516" priority="11352">
      <formula>AND(CV14="",AND(CW14:DH14=""))</formula>
    </cfRule>
  </conditionalFormatting>
  <conditionalFormatting sqref="DE14">
    <cfRule type="expression" dxfId="10515" priority="11153">
      <formula>FL14&lt;&gt;""</formula>
    </cfRule>
    <cfRule type="expression" dxfId="10514" priority="11335">
      <formula>AND(DF14&lt;&gt;"",DE14="")</formula>
    </cfRule>
    <cfRule type="expression" dxfId="10513" priority="11349">
      <formula>AND(CV14&lt;&gt;"",OR(CW14:DH14&lt;&gt;""))</formula>
    </cfRule>
    <cfRule type="expression" dxfId="10512" priority="11350">
      <formula>AND(CV14="",AND(CW14:DH14=""))</formula>
    </cfRule>
  </conditionalFormatting>
  <conditionalFormatting sqref="DF14">
    <cfRule type="expression" dxfId="10511" priority="11152">
      <formula>FL14&lt;&gt;""</formula>
    </cfRule>
    <cfRule type="expression" dxfId="10510" priority="11336">
      <formula>AND(DE14&lt;&gt;"",DF14="")</formula>
    </cfRule>
    <cfRule type="expression" dxfId="10509" priority="11347">
      <formula>AND(CV14&lt;&gt;"",OR(CW14:DH14&lt;&gt;""))</formula>
    </cfRule>
    <cfRule type="expression" dxfId="10508" priority="11348">
      <formula>AND(CV14="",AND(CW14:DH14=""))</formula>
    </cfRule>
  </conditionalFormatting>
  <conditionalFormatting sqref="DG14">
    <cfRule type="expression" dxfId="10507" priority="11151">
      <formula>FL14&lt;&gt;""</formula>
    </cfRule>
    <cfRule type="expression" dxfId="10506" priority="11345">
      <formula>AND(CV14&lt;&gt;"",OR(CW14:DH14&lt;&gt;""))</formula>
    </cfRule>
    <cfRule type="expression" dxfId="10505" priority="11346">
      <formula>AND(CV14="",AND(CW14:DH14=""))</formula>
    </cfRule>
  </conditionalFormatting>
  <conditionalFormatting sqref="DH14">
    <cfRule type="expression" dxfId="10504" priority="11150">
      <formula>FL14&lt;&gt;""</formula>
    </cfRule>
    <cfRule type="expression" dxfId="10503" priority="11343">
      <formula>AND(CV14&lt;&gt;"",OR(CW14:DH14&lt;&gt;""))</formula>
    </cfRule>
    <cfRule type="expression" dxfId="10502" priority="11344">
      <formula>AND(CV14="",AND(CW14:DH14=""))</formula>
    </cfRule>
  </conditionalFormatting>
  <conditionalFormatting sqref="DI14">
    <cfRule type="expression" dxfId="10501" priority="11149">
      <formula>FL14&lt;&gt;""</formula>
    </cfRule>
    <cfRule type="expression" dxfId="10500" priority="11338">
      <formula>DI14=""</formula>
    </cfRule>
  </conditionalFormatting>
  <conditionalFormatting sqref="DJ14">
    <cfRule type="expression" dxfId="10499" priority="11148">
      <formula>FL14&lt;&gt;""</formula>
    </cfRule>
    <cfRule type="expression" dxfId="10498" priority="11337">
      <formula>AND(DI14&lt;&gt;"自立",DJ14="")</formula>
    </cfRule>
  </conditionalFormatting>
  <conditionalFormatting sqref="DK14">
    <cfRule type="expression" dxfId="10497" priority="11147">
      <formula>FL14&lt;&gt;""</formula>
    </cfRule>
    <cfRule type="expression" dxfId="10496" priority="11334">
      <formula>DK14=""</formula>
    </cfRule>
  </conditionalFormatting>
  <conditionalFormatting sqref="DL14">
    <cfRule type="expression" dxfId="10495" priority="11332">
      <formula>AND(DK14&lt;&gt;"アレルギー食",DL14&lt;&gt;"")</formula>
    </cfRule>
    <cfRule type="expression" dxfId="10494" priority="11333">
      <formula>AND(DK14="アレルギー食",DL14="")</formula>
    </cfRule>
  </conditionalFormatting>
  <conditionalFormatting sqref="DM14">
    <cfRule type="expression" dxfId="10493" priority="11146">
      <formula>FL14&lt;&gt;""</formula>
    </cfRule>
    <cfRule type="expression" dxfId="10492" priority="11331">
      <formula>DM14=""</formula>
    </cfRule>
  </conditionalFormatting>
  <conditionalFormatting sqref="DN14">
    <cfRule type="expression" dxfId="10491" priority="11145">
      <formula>FL14&lt;&gt;""</formula>
    </cfRule>
    <cfRule type="expression" dxfId="10490" priority="11325">
      <formula>AND(DN14&lt;&gt;"",DM14="")</formula>
    </cfRule>
    <cfRule type="expression" dxfId="10489" priority="11329">
      <formula>AND(DM14&lt;&gt;"自立",DN14="")</formula>
    </cfRule>
    <cfRule type="expression" dxfId="10488" priority="11330">
      <formula>AND(DM14="自立",DN14&lt;&gt;"")</formula>
    </cfRule>
  </conditionalFormatting>
  <conditionalFormatting sqref="DO14">
    <cfRule type="expression" dxfId="10487" priority="11144">
      <formula>FL14&lt;&gt;""</formula>
    </cfRule>
    <cfRule type="expression" dxfId="10486" priority="11328">
      <formula>DO14=""</formula>
    </cfRule>
  </conditionalFormatting>
  <conditionalFormatting sqref="DP14">
    <cfRule type="expression" dxfId="10485" priority="11143">
      <formula>FL14&lt;&gt;""</formula>
    </cfRule>
    <cfRule type="expression" dxfId="10484" priority="11324">
      <formula>AND(DP14&lt;&gt;"",DO14="")</formula>
    </cfRule>
    <cfRule type="expression" dxfId="10483" priority="11326">
      <formula>AND(DO14&lt;&gt;"自立",DP14="")</formula>
    </cfRule>
    <cfRule type="expression" dxfId="10482" priority="11327">
      <formula>AND(DO14="自立",DP14&lt;&gt;"")</formula>
    </cfRule>
  </conditionalFormatting>
  <conditionalFormatting sqref="DQ14">
    <cfRule type="expression" dxfId="10481" priority="11142">
      <formula>FL14&lt;&gt;""</formula>
    </cfRule>
    <cfRule type="expression" dxfId="10480" priority="11323">
      <formula>DQ14=""</formula>
    </cfRule>
  </conditionalFormatting>
  <conditionalFormatting sqref="DR14">
    <cfRule type="expression" dxfId="10479" priority="11141">
      <formula>FL14&lt;&gt;""</formula>
    </cfRule>
    <cfRule type="expression" dxfId="10478" priority="11320">
      <formula>AND(DR14&lt;&gt;"",DQ14="")</formula>
    </cfRule>
    <cfRule type="expression" dxfId="10477" priority="11321">
      <formula>AND(DQ14&lt;&gt;"自立",DR14="")</formula>
    </cfRule>
    <cfRule type="expression" dxfId="10476" priority="11322">
      <formula>AND(DQ14="自立",DR14&lt;&gt;"")</formula>
    </cfRule>
  </conditionalFormatting>
  <conditionalFormatting sqref="DS14">
    <cfRule type="expression" dxfId="10475" priority="11140">
      <formula>FL14&lt;&gt;""</formula>
    </cfRule>
    <cfRule type="expression" dxfId="10474" priority="11319">
      <formula>DS14=""</formula>
    </cfRule>
  </conditionalFormatting>
  <conditionalFormatting sqref="DU14">
    <cfRule type="expression" dxfId="10473" priority="11138">
      <formula>FL14&lt;&gt;""</formula>
    </cfRule>
    <cfRule type="expression" dxfId="10472" priority="11318">
      <formula>DU14=""</formula>
    </cfRule>
  </conditionalFormatting>
  <conditionalFormatting sqref="DZ14">
    <cfRule type="expression" dxfId="10471" priority="11136">
      <formula>FL14&lt;&gt;""</formula>
    </cfRule>
    <cfRule type="expression" dxfId="10470" priority="11268">
      <formula>AND(EA14&lt;&gt;"",DZ14&lt;&gt;"その他")</formula>
    </cfRule>
    <cfRule type="expression" dxfId="10469" priority="11317">
      <formula>DZ14=""</formula>
    </cfRule>
  </conditionalFormatting>
  <conditionalFormatting sqref="EA14">
    <cfRule type="expression" dxfId="10468" priority="11315">
      <formula>AND(DZ14&lt;&gt;"その他",EA14&lt;&gt;"")</formula>
    </cfRule>
    <cfRule type="expression" dxfId="10467" priority="11316">
      <formula>AND(DZ14="その他",EA14="")</formula>
    </cfRule>
  </conditionalFormatting>
  <conditionalFormatting sqref="EB14">
    <cfRule type="expression" dxfId="10466" priority="11135">
      <formula>FL14&lt;&gt;""</formula>
    </cfRule>
    <cfRule type="expression" dxfId="10465" priority="11314">
      <formula>AND(EB14:EH14="")</formula>
    </cfRule>
  </conditionalFormatting>
  <conditionalFormatting sqref="EC14">
    <cfRule type="expression" dxfId="10464" priority="11134">
      <formula>FL14&lt;&gt;""</formula>
    </cfRule>
    <cfRule type="expression" dxfId="10463" priority="11313">
      <formula>AND(EB14:EH14="")</formula>
    </cfRule>
  </conditionalFormatting>
  <conditionalFormatting sqref="ED14">
    <cfRule type="expression" dxfId="10462" priority="11133">
      <formula>FL14&lt;&gt;""</formula>
    </cfRule>
    <cfRule type="expression" dxfId="10461" priority="11312">
      <formula>AND(EB14:EH14="")</formula>
    </cfRule>
  </conditionalFormatting>
  <conditionalFormatting sqref="EE14">
    <cfRule type="expression" dxfId="10460" priority="11132">
      <formula>FL14&lt;&gt;""</formula>
    </cfRule>
    <cfRule type="expression" dxfId="10459" priority="11311">
      <formula>AND(EB14:EH14="")</formula>
    </cfRule>
  </conditionalFormatting>
  <conditionalFormatting sqref="EF14">
    <cfRule type="expression" dxfId="10458" priority="11131">
      <formula>FL14&lt;&gt;""</formula>
    </cfRule>
    <cfRule type="expression" dxfId="10457" priority="11310">
      <formula>AND(EB14:EH14="")</formula>
    </cfRule>
  </conditionalFormatting>
  <conditionalFormatting sqref="EG14">
    <cfRule type="expression" dxfId="10456" priority="11130">
      <formula>FL14&lt;&gt;""</formula>
    </cfRule>
    <cfRule type="expression" dxfId="10455" priority="11309">
      <formula>AND(EB14:EH14="")</formula>
    </cfRule>
  </conditionalFormatting>
  <conditionalFormatting sqref="EH14">
    <cfRule type="expression" dxfId="10454" priority="11129">
      <formula>FL14&lt;&gt;""</formula>
    </cfRule>
    <cfRule type="expression" dxfId="10453" priority="11308">
      <formula>AND(EB14:EH14="")</formula>
    </cfRule>
  </conditionalFormatting>
  <conditionalFormatting sqref="EK14">
    <cfRule type="expression" dxfId="10452" priority="11128">
      <formula>FL14&lt;&gt;""</formula>
    </cfRule>
    <cfRule type="expression" dxfId="10451" priority="11306">
      <formula>AND(EJ14&lt;&gt;"",EK14&lt;&gt;"")</formula>
    </cfRule>
    <cfRule type="expression" dxfId="10450" priority="11307">
      <formula>AND(EJ14="",EK14="")</formula>
    </cfRule>
  </conditionalFormatting>
  <conditionalFormatting sqref="EL14">
    <cfRule type="expression" dxfId="10449" priority="11127">
      <formula>FL14&lt;&gt;""</formula>
    </cfRule>
    <cfRule type="expression" dxfId="10448" priority="11304">
      <formula>AND(EJ14&lt;&gt;"",EL14&lt;&gt;"")</formula>
    </cfRule>
    <cfRule type="expression" dxfId="10447" priority="11305">
      <formula>AND(EJ14="",EL14="")</formula>
    </cfRule>
  </conditionalFormatting>
  <conditionalFormatting sqref="EM14">
    <cfRule type="expression" dxfId="10446" priority="11126">
      <formula>FL14&lt;&gt;""</formula>
    </cfRule>
    <cfRule type="expression" dxfId="10445" priority="11302">
      <formula>AND(EJ14&lt;&gt;"",EM14&lt;&gt;"")</formula>
    </cfRule>
    <cfRule type="expression" dxfId="10444" priority="11303">
      <formula>AND(EJ14="",EM14="")</formula>
    </cfRule>
  </conditionalFormatting>
  <conditionalFormatting sqref="EO14">
    <cfRule type="expression" dxfId="10443" priority="11296">
      <formula>AND(EJ14&lt;&gt;"",EO14&lt;&gt;"")</formula>
    </cfRule>
    <cfRule type="expression" dxfId="10442" priority="11300">
      <formula>AND(EO14&lt;&gt;"",EN14="")</formula>
    </cfRule>
    <cfRule type="expression" dxfId="10441" priority="11301">
      <formula>AND(EN14&lt;&gt;"",EO14="")</formula>
    </cfRule>
  </conditionalFormatting>
  <conditionalFormatting sqref="EP14">
    <cfRule type="expression" dxfId="10440" priority="11295">
      <formula>AND(EJ14&lt;&gt;"",EP14&lt;&gt;"")</formula>
    </cfRule>
    <cfRule type="expression" dxfId="10439" priority="11298">
      <formula>AND(EP14&lt;&gt;"",EN14="")</formula>
    </cfRule>
    <cfRule type="expression" dxfId="10438" priority="11299">
      <formula>AND(EN14&lt;&gt;"",EP14="")</formula>
    </cfRule>
  </conditionalFormatting>
  <conditionalFormatting sqref="EN14">
    <cfRule type="expression" dxfId="10437" priority="11297">
      <formula>AND(EJ14&lt;&gt;"",EN14&lt;&gt;"")</formula>
    </cfRule>
  </conditionalFormatting>
  <conditionalFormatting sqref="ER14">
    <cfRule type="expression" dxfId="10436" priority="11125">
      <formula>FL14&lt;&gt;""</formula>
    </cfRule>
    <cfRule type="expression" dxfId="10435" priority="11293">
      <formula>AND(EQ14&lt;&gt;"",ER14&lt;&gt;"")</formula>
    </cfRule>
    <cfRule type="expression" dxfId="10434" priority="11294">
      <formula>AND(EQ14="",ER14="")</formula>
    </cfRule>
  </conditionalFormatting>
  <conditionalFormatting sqref="ES14">
    <cfRule type="expression" dxfId="10433" priority="11124">
      <formula>FL14&lt;&gt;""</formula>
    </cfRule>
    <cfRule type="expression" dxfId="10432" priority="11291">
      <formula>AND(EQ14&lt;&gt;"",ES14&lt;&gt;"")</formula>
    </cfRule>
    <cfRule type="expression" dxfId="10431" priority="11292">
      <formula>AND(EQ14="",ES14="")</formula>
    </cfRule>
  </conditionalFormatting>
  <conditionalFormatting sqref="ET14">
    <cfRule type="expression" dxfId="10430" priority="11123">
      <formula>FL14&lt;&gt;""</formula>
    </cfRule>
    <cfRule type="expression" dxfId="10429" priority="11289">
      <formula>AND(EQ14&lt;&gt;"",ET14&lt;&gt;"")</formula>
    </cfRule>
    <cfRule type="expression" dxfId="10428" priority="11290">
      <formula>AND(EQ14="",ET14="")</formula>
    </cfRule>
  </conditionalFormatting>
  <conditionalFormatting sqref="EV14">
    <cfRule type="expression" dxfId="10427" priority="11283">
      <formula>AND(EQ14&lt;&gt;"",EV14&lt;&gt;"")</formula>
    </cfRule>
    <cfRule type="expression" dxfId="10426" priority="11287">
      <formula>AND(EV14&lt;&gt;"",EU14="")</formula>
    </cfRule>
    <cfRule type="expression" dxfId="10425" priority="11288">
      <formula>AND(EU14&lt;&gt;"",EV14="")</formula>
    </cfRule>
  </conditionalFormatting>
  <conditionalFormatting sqref="EW14">
    <cfRule type="expression" dxfId="10424" priority="11282">
      <formula>AND(EQ14&lt;&gt;"",EW14&lt;&gt;"")</formula>
    </cfRule>
    <cfRule type="expression" dxfId="10423" priority="11285">
      <formula>AND(EW14&lt;&gt;"",EU14="")</formula>
    </cfRule>
    <cfRule type="expression" dxfId="10422" priority="11286">
      <formula>AND(EU14&lt;&gt;"",EW14="")</formula>
    </cfRule>
  </conditionalFormatting>
  <conditionalFormatting sqref="EU14">
    <cfRule type="expression" dxfId="10421" priority="11284">
      <formula>AND(EQ14&lt;&gt;"",EU14&lt;&gt;"")</formula>
    </cfRule>
  </conditionalFormatting>
  <conditionalFormatting sqref="EQ14">
    <cfRule type="expression" dxfId="10420" priority="11281">
      <formula>AND(EQ14&lt;&gt;"",OR(ER14:EW14&lt;&gt;""))</formula>
    </cfRule>
  </conditionalFormatting>
  <conditionalFormatting sqref="EJ14">
    <cfRule type="expression" dxfId="10419" priority="11280">
      <formula>AND(EJ14&lt;&gt;"",OR(EK14:EP14&lt;&gt;""))</formula>
    </cfRule>
  </conditionalFormatting>
  <conditionalFormatting sqref="EX14">
    <cfRule type="expression" dxfId="10418" priority="11122">
      <formula>FL14&lt;&gt;""</formula>
    </cfRule>
    <cfRule type="expression" dxfId="10417" priority="11279">
      <formula>AND(EX14:FC14="")</formula>
    </cfRule>
  </conditionalFormatting>
  <conditionalFormatting sqref="EY14">
    <cfRule type="expression" dxfId="10416" priority="11121">
      <formula>FL14&lt;&gt;""</formula>
    </cfRule>
    <cfRule type="expression" dxfId="10415" priority="11278">
      <formula>AND(EX14:FC14="")</formula>
    </cfRule>
  </conditionalFormatting>
  <conditionalFormatting sqref="EZ14">
    <cfRule type="expression" dxfId="10414" priority="11120">
      <formula>FL14&lt;&gt;""</formula>
    </cfRule>
    <cfRule type="expression" dxfId="10413" priority="11277">
      <formula>AND(EX14:FC14="")</formula>
    </cfRule>
  </conditionalFormatting>
  <conditionalFormatting sqref="FA14">
    <cfRule type="expression" dxfId="10412" priority="11119">
      <formula>FL14&lt;&gt;""</formula>
    </cfRule>
    <cfRule type="expression" dxfId="10411" priority="11276">
      <formula>AND(EX14:FC14="")</formula>
    </cfRule>
  </conditionalFormatting>
  <conditionalFormatting sqref="FC14">
    <cfRule type="expression" dxfId="10410" priority="11117">
      <formula>FL14&lt;&gt;""</formula>
    </cfRule>
    <cfRule type="expression" dxfId="10409" priority="11275">
      <formula>AND(EX14:FC14="")</formula>
    </cfRule>
  </conditionalFormatting>
  <conditionalFormatting sqref="FB14">
    <cfRule type="expression" dxfId="10408" priority="11118">
      <formula>FL14&lt;&gt;""</formula>
    </cfRule>
    <cfRule type="expression" dxfId="10407" priority="11274">
      <formula>AND(EX14:FC14="")</formula>
    </cfRule>
  </conditionalFormatting>
  <conditionalFormatting sqref="FD14">
    <cfRule type="expression" dxfId="10406" priority="11116">
      <formula>FL14&lt;&gt;""</formula>
    </cfRule>
    <cfRule type="expression" dxfId="10405" priority="11273">
      <formula>FD14=""</formula>
    </cfRule>
  </conditionalFormatting>
  <conditionalFormatting sqref="FE14">
    <cfRule type="expression" dxfId="10404" priority="11271">
      <formula>AND(FD14&lt;&gt;"2人以上の体制",FE14&lt;&gt;"")</formula>
    </cfRule>
    <cfRule type="expression" dxfId="10403" priority="11272">
      <formula>AND(FD14="2人以上の体制",FE14="")</formula>
    </cfRule>
  </conditionalFormatting>
  <conditionalFormatting sqref="FF14">
    <cfRule type="expression" dxfId="10402" priority="11115">
      <formula>FL14&lt;&gt;""</formula>
    </cfRule>
    <cfRule type="expression" dxfId="10401" priority="11270">
      <formula>FF14=""</formula>
    </cfRule>
  </conditionalFormatting>
  <conditionalFormatting sqref="FG14">
    <cfRule type="expression" dxfId="10400" priority="11114">
      <formula>FL14&lt;&gt;""</formula>
    </cfRule>
    <cfRule type="expression" dxfId="10399" priority="11269">
      <formula>FG14=""</formula>
    </cfRule>
  </conditionalFormatting>
  <conditionalFormatting sqref="BN14">
    <cfRule type="expression" dxfId="10398" priority="11188">
      <formula>FL14&lt;&gt;""</formula>
    </cfRule>
    <cfRule type="expression" dxfId="10397" priority="11267">
      <formula>BN14=""</formula>
    </cfRule>
  </conditionalFormatting>
  <conditionalFormatting sqref="BO14">
    <cfRule type="expression" dxfId="10396" priority="11187">
      <formula>FL14&lt;&gt;""</formula>
    </cfRule>
    <cfRule type="expression" dxfId="10395" priority="11266">
      <formula>BO14=""</formula>
    </cfRule>
  </conditionalFormatting>
  <conditionalFormatting sqref="BP14">
    <cfRule type="expression" dxfId="10394" priority="11186">
      <formula>FL14&lt;&gt;""</formula>
    </cfRule>
    <cfRule type="expression" dxfId="10393" priority="11265">
      <formula>BP14=""</formula>
    </cfRule>
  </conditionalFormatting>
  <conditionalFormatting sqref="BQ14">
    <cfRule type="expression" dxfId="10392" priority="11185">
      <formula>FL14&lt;&gt;""</formula>
    </cfRule>
    <cfRule type="expression" dxfId="10391" priority="11254">
      <formula>AND(BQ14:BR14="")</formula>
    </cfRule>
  </conditionalFormatting>
  <conditionalFormatting sqref="BR14">
    <cfRule type="expression" dxfId="10390" priority="11184">
      <formula>FL14&lt;&gt;""</formula>
    </cfRule>
    <cfRule type="expression" dxfId="10389" priority="11264">
      <formula>AND(BQ14:BR14="")</formula>
    </cfRule>
  </conditionalFormatting>
  <conditionalFormatting sqref="BT14">
    <cfRule type="expression" dxfId="10388" priority="11259">
      <formula>AND(BS14="",BT14&lt;&gt;"")</formula>
    </cfRule>
    <cfRule type="expression" dxfId="10387" priority="11263">
      <formula>AND(BS14&lt;&gt;"",BT14="")</formula>
    </cfRule>
  </conditionalFormatting>
  <conditionalFormatting sqref="BU14">
    <cfRule type="expression" dxfId="10386" priority="11258">
      <formula>AND(BS14="",BU14&lt;&gt;"")</formula>
    </cfRule>
    <cfRule type="expression" dxfId="10385" priority="11262">
      <formula>AND(BS14&lt;&gt;"",BU14="")</formula>
    </cfRule>
  </conditionalFormatting>
  <conditionalFormatting sqref="BV14">
    <cfRule type="expression" dxfId="10384" priority="11257">
      <formula>AND(BS14="",BV14&lt;&gt;"")</formula>
    </cfRule>
    <cfRule type="expression" dxfId="10383" priority="11261">
      <formula>AND(BS14&lt;&gt;"",AND(BV14:BW14=""))</formula>
    </cfRule>
  </conditionalFormatting>
  <conditionalFormatting sqref="BW14">
    <cfRule type="expression" dxfId="10382" priority="11256">
      <formula>AND(BS14="",BW14&lt;&gt;"")</formula>
    </cfRule>
    <cfRule type="expression" dxfId="10381" priority="11260">
      <formula>AND(BS14&lt;&gt;"",AND(BV14:BW14=""))</formula>
    </cfRule>
  </conditionalFormatting>
  <conditionalFormatting sqref="BS14">
    <cfRule type="expression" dxfId="10380" priority="11255">
      <formula>AND(BS14="",OR(BT14:BW14&lt;&gt;""))</formula>
    </cfRule>
  </conditionalFormatting>
  <conditionalFormatting sqref="BX14">
    <cfRule type="expression" dxfId="10379" priority="11183">
      <formula>FL14&lt;&gt;""</formula>
    </cfRule>
    <cfRule type="expression" dxfId="10378" priority="11253">
      <formula>BX14=""</formula>
    </cfRule>
  </conditionalFormatting>
  <conditionalFormatting sqref="BY14">
    <cfRule type="expression" dxfId="10377" priority="11182">
      <formula>FL14&lt;&gt;""</formula>
    </cfRule>
    <cfRule type="expression" dxfId="10376" priority="11252">
      <formula>BY14=""</formula>
    </cfRule>
  </conditionalFormatting>
  <conditionalFormatting sqref="CB14">
    <cfRule type="expression" dxfId="10375" priority="11181">
      <formula>FL14&lt;&gt;""</formula>
    </cfRule>
    <cfRule type="expression" dxfId="10374" priority="11251">
      <formula>CB14=""</formula>
    </cfRule>
  </conditionalFormatting>
  <conditionalFormatting sqref="CC14">
    <cfRule type="expression" dxfId="10373" priority="11180">
      <formula>FL14&lt;&gt;""</formula>
    </cfRule>
    <cfRule type="expression" dxfId="10372" priority="11250">
      <formula>CC14=""</formula>
    </cfRule>
  </conditionalFormatting>
  <conditionalFormatting sqref="CD14">
    <cfRule type="expression" dxfId="10371" priority="11179">
      <formula>FL14&lt;&gt;""</formula>
    </cfRule>
    <cfRule type="expression" dxfId="10370" priority="11249">
      <formula>CD14=""</formula>
    </cfRule>
  </conditionalFormatting>
  <conditionalFormatting sqref="FJ14">
    <cfRule type="expression" dxfId="10369" priority="11248">
      <formula>FJ14=""</formula>
    </cfRule>
  </conditionalFormatting>
  <conditionalFormatting sqref="H14">
    <cfRule type="expression" dxfId="10368" priority="11229">
      <formula>FL14&lt;&gt;""</formula>
    </cfRule>
    <cfRule type="expression" dxfId="10367" priority="11245">
      <formula>H14=""</formula>
    </cfRule>
  </conditionalFormatting>
  <conditionalFormatting sqref="B14">
    <cfRule type="expression" dxfId="10366" priority="11113">
      <formula>FL14&lt;&gt;""</formula>
    </cfRule>
    <cfRule type="expression" dxfId="10365" priority="11244">
      <formula>B14=""</formula>
    </cfRule>
  </conditionalFormatting>
  <conditionalFormatting sqref="CE14">
    <cfRule type="expression" dxfId="10364" priority="11178">
      <formula>FL14&lt;&gt;""</formula>
    </cfRule>
    <cfRule type="expression" dxfId="10363" priority="11243">
      <formula>CE14=""</formula>
    </cfRule>
  </conditionalFormatting>
  <conditionalFormatting sqref="EI14">
    <cfRule type="expression" dxfId="10362" priority="11242">
      <formula>AND(OR(EB14:EG14&lt;&gt;""),EI14="")</formula>
    </cfRule>
  </conditionalFormatting>
  <conditionalFormatting sqref="BD14">
    <cfRule type="expression" dxfId="10361" priority="11189">
      <formula>FL14&lt;&gt;""</formula>
    </cfRule>
    <cfRule type="expression" dxfId="10360" priority="11241">
      <formula>BD14=""</formula>
    </cfRule>
  </conditionalFormatting>
  <conditionalFormatting sqref="BE14">
    <cfRule type="expression" dxfId="10359" priority="11240">
      <formula>AND(BD14="同居",AND(BE14="",BF14=""))</formula>
    </cfRule>
  </conditionalFormatting>
  <conditionalFormatting sqref="CA14">
    <cfRule type="expression" dxfId="10358" priority="11239">
      <formula>AND(BZ14&lt;&gt;"",CA14="")</formula>
    </cfRule>
  </conditionalFormatting>
  <conditionalFormatting sqref="BZ14">
    <cfRule type="expression" dxfId="10357" priority="11238">
      <formula>AND(BZ14="",CA14&lt;&gt;"")</formula>
    </cfRule>
  </conditionalFormatting>
  <conditionalFormatting sqref="DT14">
    <cfRule type="expression" dxfId="10356" priority="11139">
      <formula>FL14&lt;&gt;""</formula>
    </cfRule>
    <cfRule type="expression" dxfId="10355" priority="11235">
      <formula>AND(DT14&lt;&gt;"",DS14="")</formula>
    </cfRule>
    <cfRule type="expression" dxfId="10354" priority="11236">
      <formula>AND(DS14&lt;&gt;"自立",DT14="")</formula>
    </cfRule>
    <cfRule type="expression" dxfId="10353" priority="11237">
      <formula>AND(DS14="自立",DT14&lt;&gt;"")</formula>
    </cfRule>
  </conditionalFormatting>
  <conditionalFormatting sqref="DV14">
    <cfRule type="expression" dxfId="10352" priority="11137">
      <formula>FL14&lt;&gt;""</formula>
    </cfRule>
    <cfRule type="expression" dxfId="10351" priority="11232">
      <formula>AND(DV14&lt;&gt;"",DU14="")</formula>
    </cfRule>
    <cfRule type="expression" dxfId="10350" priority="11233">
      <formula>AND(DU14="自立",DV14&lt;&gt;"")</formula>
    </cfRule>
    <cfRule type="expression" dxfId="10349" priority="11234">
      <formula>AND(DU14&lt;&gt;"自立",DV14="")</formula>
    </cfRule>
  </conditionalFormatting>
  <conditionalFormatting sqref="I14">
    <cfRule type="expression" dxfId="10348" priority="11231">
      <formula>I14=""</formula>
    </cfRule>
  </conditionalFormatting>
  <conditionalFormatting sqref="O14">
    <cfRule type="expression" dxfId="10347" priority="11225">
      <formula>FL14&lt;&gt;""</formula>
    </cfRule>
    <cfRule type="expression" dxfId="10346" priority="11230">
      <formula>O14=""</formula>
    </cfRule>
  </conditionalFormatting>
  <conditionalFormatting sqref="FM14">
    <cfRule type="expression" dxfId="10345" priority="11108">
      <formula>AND(FM14="",AND(P14:FI14=""))</formula>
    </cfRule>
    <cfRule type="expression" dxfId="10344" priority="11109">
      <formula>AND(FM14&lt;&gt;"",OR(P14:FI14&lt;&gt;""))</formula>
    </cfRule>
  </conditionalFormatting>
  <conditionalFormatting sqref="FL14">
    <cfRule type="expression" dxfId="10343" priority="11110">
      <formula>AND(FL14="",AND(P14:FI14=""))</formula>
    </cfRule>
    <cfRule type="expression" dxfId="10342" priority="11112">
      <formula>AND(FL14&lt;&gt;"",OR(P14:FI14&lt;&gt;""))</formula>
    </cfRule>
  </conditionalFormatting>
  <conditionalFormatting sqref="FK14">
    <cfRule type="expression" dxfId="10341" priority="11111">
      <formula>FK14=""</formula>
    </cfRule>
  </conditionalFormatting>
  <conditionalFormatting sqref="C15">
    <cfRule type="expression" dxfId="10340" priority="11107">
      <formula>C15=""</formula>
    </cfRule>
  </conditionalFormatting>
  <conditionalFormatting sqref="D15">
    <cfRule type="expression" dxfId="10339" priority="11106">
      <formula>D15=""</formula>
    </cfRule>
  </conditionalFormatting>
  <conditionalFormatting sqref="E15">
    <cfRule type="expression" dxfId="10338" priority="11105">
      <formula>E15=""</formula>
    </cfRule>
  </conditionalFormatting>
  <conditionalFormatting sqref="G15">
    <cfRule type="expression" dxfId="10337" priority="11104">
      <formula>G15=""</formula>
    </cfRule>
  </conditionalFormatting>
  <conditionalFormatting sqref="J15">
    <cfRule type="expression" dxfId="10336" priority="10845">
      <formula>FL15&lt;&gt;""</formula>
    </cfRule>
    <cfRule type="expression" dxfId="10335" priority="11103">
      <formula>AND(J15="",K15="")</formula>
    </cfRule>
  </conditionalFormatting>
  <conditionalFormatting sqref="K15">
    <cfRule type="expression" dxfId="10334" priority="10844">
      <formula>FL15&lt;&gt;""</formula>
    </cfRule>
    <cfRule type="expression" dxfId="10333" priority="11102">
      <formula>AND(J15="",K15="")</formula>
    </cfRule>
  </conditionalFormatting>
  <conditionalFormatting sqref="N15">
    <cfRule type="expression" dxfId="10332" priority="10843">
      <formula>FL15&lt;&gt;""</formula>
    </cfRule>
    <cfRule type="expression" dxfId="10331" priority="11101">
      <formula>N15=""</formula>
    </cfRule>
  </conditionalFormatting>
  <conditionalFormatting sqref="P15">
    <cfRule type="expression" dxfId="10330" priority="10841">
      <formula>FL15&lt;&gt;""</formula>
    </cfRule>
    <cfRule type="expression" dxfId="10329" priority="11099">
      <formula>AND(P15&lt;&gt;"",OR(Q15:AC15&lt;&gt;""))</formula>
    </cfRule>
    <cfRule type="expression" dxfId="10328" priority="11100">
      <formula>AND(P15="",AND(Q15:AC15=""))</formula>
    </cfRule>
  </conditionalFormatting>
  <conditionalFormatting sqref="Q15">
    <cfRule type="expression" dxfId="10327" priority="10840">
      <formula>FL15&lt;&gt;""</formula>
    </cfRule>
    <cfRule type="expression" dxfId="10326" priority="11097">
      <formula>AND(P15&lt;&gt;"",OR(Q15:AC15&lt;&gt;""))</formula>
    </cfRule>
    <cfRule type="expression" dxfId="10325" priority="11098">
      <formula>AND(P15="",AND(Q15:AC15=""))</formula>
    </cfRule>
  </conditionalFormatting>
  <conditionalFormatting sqref="R15">
    <cfRule type="expression" dxfId="10324" priority="10839">
      <formula>FL15&lt;&gt;""</formula>
    </cfRule>
    <cfRule type="expression" dxfId="10323" priority="11095">
      <formula>AND(P15&lt;&gt;"",OR(Q15:AC15&lt;&gt;""))</formula>
    </cfRule>
    <cfRule type="expression" dxfId="10322" priority="11096">
      <formula>AND(P15="",AND(Q15:AC15=""))</formula>
    </cfRule>
  </conditionalFormatting>
  <conditionalFormatting sqref="S15">
    <cfRule type="expression" dxfId="10321" priority="10838">
      <formula>FL15&lt;&gt;""</formula>
    </cfRule>
    <cfRule type="expression" dxfId="10320" priority="11083">
      <formula>AND(P15&lt;&gt;"",OR(Q15:AC15&lt;&gt;""))</formula>
    </cfRule>
    <cfRule type="expression" dxfId="10319" priority="11094">
      <formula>AND(P15="",AND(Q15:AC15=""))</formula>
    </cfRule>
  </conditionalFormatting>
  <conditionalFormatting sqref="T15">
    <cfRule type="expression" dxfId="10318" priority="10837">
      <formula>FL15&lt;&gt;""</formula>
    </cfRule>
    <cfRule type="expression" dxfId="10317" priority="11082">
      <formula>AND(P15&lt;&gt;"",OR(Q15:AC15&lt;&gt;""))</formula>
    </cfRule>
    <cfRule type="expression" dxfId="10316" priority="11093">
      <formula>AND(P15="",AND(Q15:AC15=""))</formula>
    </cfRule>
  </conditionalFormatting>
  <conditionalFormatting sqref="U15">
    <cfRule type="expression" dxfId="10315" priority="10836">
      <formula>FL15&lt;&gt;""</formula>
    </cfRule>
    <cfRule type="expression" dxfId="10314" priority="11081">
      <formula>AND(P15&lt;&gt;"",OR(Q15:AC15&lt;&gt;""))</formula>
    </cfRule>
    <cfRule type="expression" dxfId="10313" priority="11092">
      <formula>AND(P15="",AND(Q15:AC15=""))</formula>
    </cfRule>
  </conditionalFormatting>
  <conditionalFormatting sqref="V15">
    <cfRule type="expression" dxfId="10312" priority="10835">
      <formula>FL15&lt;&gt;""</formula>
    </cfRule>
    <cfRule type="expression" dxfId="10311" priority="11080">
      <formula>AND(P15&lt;&gt;"",OR(Q15:AC15&lt;&gt;""))</formula>
    </cfRule>
    <cfRule type="expression" dxfId="10310" priority="11091">
      <formula>AND(P15="",AND(Q15:AC15=""))</formula>
    </cfRule>
  </conditionalFormatting>
  <conditionalFormatting sqref="W15">
    <cfRule type="expression" dxfId="10309" priority="10834">
      <formula>FL15&lt;&gt;""</formula>
    </cfRule>
    <cfRule type="expression" dxfId="10308" priority="11079">
      <formula>AND(P15&lt;&gt;"",OR(Q15:AC15&lt;&gt;""))</formula>
    </cfRule>
    <cfRule type="expression" dxfId="10307" priority="11090">
      <formula>AND(P15="",AND(Q15:AC15=""))</formula>
    </cfRule>
  </conditionalFormatting>
  <conditionalFormatting sqref="X15">
    <cfRule type="expression" dxfId="10306" priority="10833">
      <formula>FL15&lt;&gt;""</formula>
    </cfRule>
    <cfRule type="expression" dxfId="10305" priority="11078">
      <formula>AND(P15&lt;&gt;"",OR(Q15:AC15&lt;&gt;""))</formula>
    </cfRule>
    <cfRule type="expression" dxfId="10304" priority="11089">
      <formula>AND(P15="",AND(Q15:AC15=""))</formula>
    </cfRule>
  </conditionalFormatting>
  <conditionalFormatting sqref="Y15">
    <cfRule type="expression" dxfId="10303" priority="10832">
      <formula>FL15&lt;&gt;""</formula>
    </cfRule>
    <cfRule type="expression" dxfId="10302" priority="11077">
      <formula>AND(P15&lt;&gt;"",OR(Q15:AC15&lt;&gt;""))</formula>
    </cfRule>
    <cfRule type="expression" dxfId="10301" priority="11088">
      <formula>AND(P15="",AND(Q15:AC15=""))</formula>
    </cfRule>
  </conditionalFormatting>
  <conditionalFormatting sqref="Z15">
    <cfRule type="expression" dxfId="10300" priority="10831">
      <formula>FL15&lt;&gt;""</formula>
    </cfRule>
    <cfRule type="expression" dxfId="10299" priority="11076">
      <formula>AND(P15&lt;&gt;"",OR(Q15:AC15&lt;&gt;""))</formula>
    </cfRule>
    <cfRule type="expression" dxfId="10298" priority="11087">
      <formula>AND(P15="",AND(Q15:AC15=""))</formula>
    </cfRule>
  </conditionalFormatting>
  <conditionalFormatting sqref="AA15">
    <cfRule type="expression" dxfId="10297" priority="10830">
      <formula>FL15&lt;&gt;""</formula>
    </cfRule>
    <cfRule type="expression" dxfId="10296" priority="11075">
      <formula>AND(P15&lt;&gt;"",OR(Q15:AC15&lt;&gt;""))</formula>
    </cfRule>
    <cfRule type="expression" dxfId="10295" priority="11086">
      <formula>AND(P15="",AND(Q15:AC15=""))</formula>
    </cfRule>
  </conditionalFormatting>
  <conditionalFormatting sqref="AB15">
    <cfRule type="expression" dxfId="10294" priority="10829">
      <formula>FL15&lt;&gt;""</formula>
    </cfRule>
    <cfRule type="expression" dxfId="10293" priority="11074">
      <formula>AND(P15&lt;&gt;"",OR(Q15:AC15&lt;&gt;""))</formula>
    </cfRule>
    <cfRule type="expression" dxfId="10292" priority="11085">
      <formula>AND(P15="",AND(Q15:AC15=""))</formula>
    </cfRule>
  </conditionalFormatting>
  <conditionalFormatting sqref="AC15">
    <cfRule type="expression" dxfId="10291" priority="10828">
      <formula>FL15&lt;&gt;""</formula>
    </cfRule>
    <cfRule type="expression" dxfId="10290" priority="11073">
      <formula>AND(P15&lt;&gt;"",OR(Q15:AC15&lt;&gt;""))</formula>
    </cfRule>
    <cfRule type="expression" dxfId="10289" priority="11084">
      <formula>AND(P15="",AND(Q15:AC15=""))</formula>
    </cfRule>
  </conditionalFormatting>
  <conditionalFormatting sqref="AD15">
    <cfRule type="expression" dxfId="10288" priority="10827">
      <formula>FL15&lt;&gt;""</formula>
    </cfRule>
    <cfRule type="expression" dxfId="10287" priority="11070">
      <formula>AND(AD15="無",OR(AE15:AH15&lt;&gt;""))</formula>
    </cfRule>
    <cfRule type="expression" dxfId="10286" priority="11071">
      <formula>AND(AD15="有",AND(AE15:AH15=""))</formula>
    </cfRule>
    <cfRule type="expression" dxfId="10285" priority="11072">
      <formula>AD15=""</formula>
    </cfRule>
  </conditionalFormatting>
  <conditionalFormatting sqref="AE15">
    <cfRule type="expression" dxfId="10284" priority="11065">
      <formula>AND(AD15="無",OR(AE15:AH15&lt;&gt;""))</formula>
    </cfRule>
    <cfRule type="expression" dxfId="10283" priority="11069">
      <formula>AND(AD15="有",AND(AE15:AH15=""))</formula>
    </cfRule>
  </conditionalFormatting>
  <conditionalFormatting sqref="AF15">
    <cfRule type="expression" dxfId="10282" priority="11064">
      <formula>AND(AD15="無",OR(AE15:AH15&lt;&gt;""))</formula>
    </cfRule>
    <cfRule type="expression" dxfId="10281" priority="11068">
      <formula>AND(AD15="有",AND(AE15:AH15=""))</formula>
    </cfRule>
  </conditionalFormatting>
  <conditionalFormatting sqref="AG15">
    <cfRule type="expression" dxfId="10280" priority="11063">
      <formula>AND(AD15="無",OR(AE15:AH15&lt;&gt;""))</formula>
    </cfRule>
    <cfRule type="expression" dxfId="10279" priority="11067">
      <formula>AND(AD15="有",AND(AE15:AH15=""))</formula>
    </cfRule>
  </conditionalFormatting>
  <conditionalFormatting sqref="AH15">
    <cfRule type="expression" dxfId="10278" priority="11062">
      <formula>AND(AD15="無",OR(AE15:AH15&lt;&gt;""))</formula>
    </cfRule>
    <cfRule type="expression" dxfId="10277" priority="11066">
      <formula>AND(AD15="有",AND(AE15:AH15=""))</formula>
    </cfRule>
  </conditionalFormatting>
  <conditionalFormatting sqref="AI15">
    <cfRule type="expression" dxfId="10276" priority="10826">
      <formula>FL15&lt;&gt;""</formula>
    </cfRule>
    <cfRule type="expression" dxfId="10275" priority="11061">
      <formula>AI15=""</formula>
    </cfRule>
  </conditionalFormatting>
  <conditionalFormatting sqref="AJ15">
    <cfRule type="expression" dxfId="10274" priority="10825">
      <formula>FL15&lt;&gt;""</formula>
    </cfRule>
    <cfRule type="expression" dxfId="10273" priority="11060">
      <formula>AJ15=""</formula>
    </cfRule>
  </conditionalFormatting>
  <conditionalFormatting sqref="AK15">
    <cfRule type="expression" dxfId="10272" priority="10824">
      <formula>FL15&lt;&gt;""</formula>
    </cfRule>
    <cfRule type="expression" dxfId="10271" priority="11059">
      <formula>AK15=""</formula>
    </cfRule>
  </conditionalFormatting>
  <conditionalFormatting sqref="AL15">
    <cfRule type="expression" dxfId="10270" priority="10823">
      <formula>FL15&lt;&gt;""</formula>
    </cfRule>
    <cfRule type="expression" dxfId="10269" priority="11058">
      <formula>AL15=""</formula>
    </cfRule>
  </conditionalFormatting>
  <conditionalFormatting sqref="AM15">
    <cfRule type="expression" dxfId="10268" priority="10822">
      <formula>FL15&lt;&gt;""</formula>
    </cfRule>
    <cfRule type="expression" dxfId="10267" priority="11053">
      <formula>AND(AM15="なし",AN15&lt;&gt;"")</formula>
    </cfRule>
    <cfRule type="expression" dxfId="10266" priority="11054">
      <formula>AND(AM15="あり",AN15="")</formula>
    </cfRule>
    <cfRule type="expression" dxfId="10265" priority="11057">
      <formula>AM15=""</formula>
    </cfRule>
  </conditionalFormatting>
  <conditionalFormatting sqref="AN15">
    <cfRule type="expression" dxfId="10264" priority="11055">
      <formula>AND(AM15="なし",AN15&lt;&gt;"")</formula>
    </cfRule>
    <cfRule type="expression" dxfId="10263" priority="11056">
      <formula>AND(AM15="あり",AN15="")</formula>
    </cfRule>
  </conditionalFormatting>
  <conditionalFormatting sqref="AO15">
    <cfRule type="expression" dxfId="10262" priority="10821">
      <formula>FL15&lt;&gt;""</formula>
    </cfRule>
    <cfRule type="expression" dxfId="10261" priority="11051">
      <formula>AND(AO15&lt;&gt;"",OR(AP15:BC15&lt;&gt;""))</formula>
    </cfRule>
    <cfRule type="expression" dxfId="10260" priority="11052">
      <formula>AND(AO15="",AND(AP15:BC15=""))</formula>
    </cfRule>
  </conditionalFormatting>
  <conditionalFormatting sqref="AP15">
    <cfRule type="expression" dxfId="10259" priority="10820">
      <formula>FL15&lt;&gt;""</formula>
    </cfRule>
    <cfRule type="expression" dxfId="10258" priority="11049">
      <formula>AND(AO15&lt;&gt;"",OR(AP15:BC15&lt;&gt;""))</formula>
    </cfRule>
    <cfRule type="expression" dxfId="10257" priority="11050">
      <formula>AND(AO15="",AND(AP15:BC15=""))</formula>
    </cfRule>
  </conditionalFormatting>
  <conditionalFormatting sqref="AQ15">
    <cfRule type="expression" dxfId="10256" priority="10819">
      <formula>FL15&lt;&gt;""</formula>
    </cfRule>
    <cfRule type="expression" dxfId="10255" priority="11047">
      <formula>AND(AO15&lt;&gt;"",OR(AP15:BC15&lt;&gt;""))</formula>
    </cfRule>
    <cfRule type="expression" dxfId="10254" priority="11048">
      <formula>AND(AO15="",AND(AP15:BC15=""))</formula>
    </cfRule>
  </conditionalFormatting>
  <conditionalFormatting sqref="AR15">
    <cfRule type="expression" dxfId="10253" priority="10818">
      <formula>FL15&lt;&gt;""</formula>
    </cfRule>
    <cfRule type="expression" dxfId="10252" priority="11045">
      <formula>AND(AO15&lt;&gt;"",OR(AP15:BC15&lt;&gt;""))</formula>
    </cfRule>
    <cfRule type="expression" dxfId="10251" priority="11046">
      <formula>AND(AO15="",AND(AP15:BC15=""))</formula>
    </cfRule>
  </conditionalFormatting>
  <conditionalFormatting sqref="AS15">
    <cfRule type="expression" dxfId="10250" priority="10817">
      <formula>FL15&lt;&gt;""</formula>
    </cfRule>
    <cfRule type="expression" dxfId="10249" priority="11043">
      <formula>AND(AO15&lt;&gt;"",OR(AP15:BC15&lt;&gt;""))</formula>
    </cfRule>
    <cfRule type="expression" dxfId="10248" priority="11044">
      <formula>AND(AO15="",AND(AP15:BC15=""))</formula>
    </cfRule>
  </conditionalFormatting>
  <conditionalFormatting sqref="AT15">
    <cfRule type="expression" dxfId="10247" priority="10816">
      <formula>FL15&lt;&gt;""</formula>
    </cfRule>
    <cfRule type="expression" dxfId="10246" priority="11041">
      <formula>AND(AO15&lt;&gt;"",OR(AP15:BC15&lt;&gt;""))</formula>
    </cfRule>
    <cfRule type="expression" dxfId="10245" priority="11042">
      <formula>AND(AO15="",AND(AP15:BC15=""))</formula>
    </cfRule>
  </conditionalFormatting>
  <conditionalFormatting sqref="AU15">
    <cfRule type="expression" dxfId="10244" priority="10815">
      <formula>FL15&lt;&gt;""</formula>
    </cfRule>
    <cfRule type="expression" dxfId="10243" priority="11039">
      <formula>AND(AO15&lt;&gt;"",OR(AP15:BC15&lt;&gt;""))</formula>
    </cfRule>
    <cfRule type="expression" dxfId="10242" priority="11040">
      <formula>AND(AO15="",AND(AP15:BC15=""))</formula>
    </cfRule>
  </conditionalFormatting>
  <conditionalFormatting sqref="AV15">
    <cfRule type="expression" dxfId="10241" priority="10814">
      <formula>FL15&lt;&gt;""</formula>
    </cfRule>
    <cfRule type="expression" dxfId="10240" priority="11037">
      <formula>AND(AO15&lt;&gt;"",OR(AP15:BC15&lt;&gt;""))</formula>
    </cfRule>
    <cfRule type="expression" dxfId="10239" priority="11038">
      <formula>AND(AO15="",AND(AP15:BC15=""))</formula>
    </cfRule>
  </conditionalFormatting>
  <conditionalFormatting sqref="AW15">
    <cfRule type="expression" dxfId="10238" priority="10813">
      <formula>FL15&lt;&gt;""</formula>
    </cfRule>
    <cfRule type="expression" dxfId="10237" priority="11035">
      <formula>AND(AO15&lt;&gt;"",OR(AP15:BC15&lt;&gt;""))</formula>
    </cfRule>
    <cfRule type="expression" dxfId="10236" priority="11036">
      <formula>AND(AO15="",AND(AP15:BC15=""))</formula>
    </cfRule>
  </conditionalFormatting>
  <conditionalFormatting sqref="AX15">
    <cfRule type="expression" dxfId="10235" priority="10812">
      <formula>FL15&lt;&gt;""</formula>
    </cfRule>
    <cfRule type="expression" dxfId="10234" priority="11033">
      <formula>AND(AO15&lt;&gt;"",OR(AP15:BC15&lt;&gt;""))</formula>
    </cfRule>
    <cfRule type="expression" dxfId="10233" priority="11034">
      <formula>AND(AO15="",AND(AP15:BC15=""))</formula>
    </cfRule>
  </conditionalFormatting>
  <conditionalFormatting sqref="AY15">
    <cfRule type="expression" dxfId="10232" priority="10811">
      <formula>FL15&lt;&gt;""</formula>
    </cfRule>
    <cfRule type="expression" dxfId="10231" priority="11031">
      <formula>AND(AO15&lt;&gt;"",OR(AP15:BC15&lt;&gt;""))</formula>
    </cfRule>
    <cfRule type="expression" dxfId="10230" priority="11032">
      <formula>AND(AO15="",AND(AP15:BC15=""))</formula>
    </cfRule>
  </conditionalFormatting>
  <conditionalFormatting sqref="AZ15">
    <cfRule type="expression" dxfId="10229" priority="10810">
      <formula>FL15&lt;&gt;""</formula>
    </cfRule>
    <cfRule type="expression" dxfId="10228" priority="11029">
      <formula>AND(AO15&lt;&gt;"",OR(AP15:BC15&lt;&gt;""))</formula>
    </cfRule>
    <cfRule type="expression" dxfId="10227" priority="11030">
      <formula>AND(AO15="",AND(AP15:BC15=""))</formula>
    </cfRule>
  </conditionalFormatting>
  <conditionalFormatting sqref="BA15">
    <cfRule type="expression" dxfId="10226" priority="10809">
      <formula>FL15&lt;&gt;""</formula>
    </cfRule>
    <cfRule type="expression" dxfId="10225" priority="11027">
      <formula>AND(AO15&lt;&gt;"",OR(AP15:BC15&lt;&gt;""))</formula>
    </cfRule>
    <cfRule type="expression" dxfId="10224" priority="11028">
      <formula>AND(AO15="",AND(AP15:BC15=""))</formula>
    </cfRule>
  </conditionalFormatting>
  <conditionalFormatting sqref="BB15">
    <cfRule type="expression" dxfId="10223" priority="10808">
      <formula>FL15&lt;&gt;""</formula>
    </cfRule>
    <cfRule type="expression" dxfId="10222" priority="11025">
      <formula>AND(AO15&lt;&gt;"",OR(AP15:BC15&lt;&gt;""))</formula>
    </cfRule>
    <cfRule type="expression" dxfId="10221" priority="11026">
      <formula>AND(AO15="",AND(AP15:BC15=""))</formula>
    </cfRule>
  </conditionalFormatting>
  <conditionalFormatting sqref="BC15">
    <cfRule type="expression" dxfId="10220" priority="10807">
      <formula>FL15&lt;&gt;""</formula>
    </cfRule>
    <cfRule type="expression" dxfId="10219" priority="11023">
      <formula>AND(AO15&lt;&gt;"",OR(AP15:BC15&lt;&gt;""))</formula>
    </cfRule>
    <cfRule type="expression" dxfId="10218" priority="11024">
      <formula>AND(AO15="",AND(AP15:BC15=""))</formula>
    </cfRule>
  </conditionalFormatting>
  <conditionalFormatting sqref="BF15">
    <cfRule type="expression" dxfId="10217" priority="10864">
      <formula>AND(BD15="独居",BF15&gt;=1)</formula>
    </cfRule>
    <cfRule type="expression" dxfId="10216" priority="11021">
      <formula>AND(BD15="同居",AND(BM15="",BF15&lt;&gt;COUNTA(BH15:BL15)))</formula>
    </cfRule>
    <cfRule type="expression" dxfId="10215" priority="11022">
      <formula>AND(BD15="同居",OR(BF15="",BF15=0))</formula>
    </cfRule>
  </conditionalFormatting>
  <conditionalFormatting sqref="BG15">
    <cfRule type="expression" dxfId="10214" priority="11019">
      <formula>AND(BD15="独居",BG15&gt;=1)</formula>
    </cfRule>
    <cfRule type="expression" dxfId="10213" priority="11020">
      <formula>AND(BD15="同居",OR(BG15="",BG15&gt;BF15))</formula>
    </cfRule>
  </conditionalFormatting>
  <conditionalFormatting sqref="BH15">
    <cfRule type="expression" dxfId="10212" priority="11012">
      <formula>AND(BD15="独居",OR(BH15:BM15&lt;&gt;""))</formula>
    </cfRule>
    <cfRule type="expression" dxfId="10211" priority="11018">
      <formula>AND(BD15="同居",AND(BM15="",BF15&lt;&gt;COUNTA(BH15:BL15)))</formula>
    </cfRule>
  </conditionalFormatting>
  <conditionalFormatting sqref="BI15">
    <cfRule type="expression" dxfId="10210" priority="11011">
      <formula>AND(BD15="独居",OR(BH15:BM15&lt;&gt;""))</formula>
    </cfRule>
    <cfRule type="expression" dxfId="10209" priority="11017">
      <formula>AND(BD15="同居",AND(BM15="",BF15&lt;&gt;COUNTA(BH15:BL15)))</formula>
    </cfRule>
  </conditionalFormatting>
  <conditionalFormatting sqref="BJ15">
    <cfRule type="expression" dxfId="10208" priority="11010">
      <formula>AND(BD15="独居",OR(BH15:BM15&lt;&gt;""))</formula>
    </cfRule>
    <cfRule type="expression" dxfId="10207" priority="11016">
      <formula>AND(BD15="同居",AND(BM15="",BF15&lt;&gt;COUNTA(BH15:BL15)))</formula>
    </cfRule>
  </conditionalFormatting>
  <conditionalFormatting sqref="BK15">
    <cfRule type="expression" dxfId="10206" priority="11009">
      <formula>AND(BD15="独居",OR(BH15:BM15&lt;&gt;""))</formula>
    </cfRule>
    <cfRule type="expression" dxfId="10205" priority="11015">
      <formula>AND(BD15="同居",AND(BM15="",BF15&lt;&gt;COUNTA(BH15:BL15)))</formula>
    </cfRule>
  </conditionalFormatting>
  <conditionalFormatting sqref="BL15">
    <cfRule type="expression" dxfId="10204" priority="11008">
      <formula>AND(BD15="独居",OR(BH15:BM15&lt;&gt;""))</formula>
    </cfRule>
    <cfRule type="expression" dxfId="10203" priority="11014">
      <formula>AND(BD15="同居",AND(BM15="",BF15&lt;&gt;COUNTA(BH15:BL15)))</formula>
    </cfRule>
  </conditionalFormatting>
  <conditionalFormatting sqref="BM15">
    <cfRule type="expression" dxfId="10202" priority="11007">
      <formula>AND(BD15="独居",OR(BH15:BM15&lt;&gt;""))</formula>
    </cfRule>
    <cfRule type="expression" dxfId="10201" priority="11013">
      <formula>AND(BD15="同居",AND(BM15="",BF15&lt;&gt;COUNTA(BH15:BL15)))</formula>
    </cfRule>
  </conditionalFormatting>
  <conditionalFormatting sqref="CF15">
    <cfRule type="expression" dxfId="10200" priority="10794">
      <formula>FL15&lt;&gt;""</formula>
    </cfRule>
    <cfRule type="expression" dxfId="10199" priority="11006">
      <formula>CF15=""</formula>
    </cfRule>
  </conditionalFormatting>
  <conditionalFormatting sqref="CG15">
    <cfRule type="expression" dxfId="10198" priority="10793">
      <formula>FL15&lt;&gt;""</formula>
    </cfRule>
    <cfRule type="expression" dxfId="10197" priority="11005">
      <formula>CG15=""</formula>
    </cfRule>
  </conditionalFormatting>
  <conditionalFormatting sqref="CH15">
    <cfRule type="expression" dxfId="10196" priority="10792">
      <formula>FL15&lt;&gt;""</formula>
    </cfRule>
    <cfRule type="expression" dxfId="10195" priority="11004">
      <formula>CH15=""</formula>
    </cfRule>
  </conditionalFormatting>
  <conditionalFormatting sqref="CI15">
    <cfRule type="expression" dxfId="10194" priority="10791">
      <formula>FL15&lt;&gt;""</formula>
    </cfRule>
    <cfRule type="expression" dxfId="10193" priority="11003">
      <formula>CI15=""</formula>
    </cfRule>
  </conditionalFormatting>
  <conditionalFormatting sqref="CJ15">
    <cfRule type="expression" dxfId="10192" priority="10790">
      <formula>FL15&lt;&gt;""</formula>
    </cfRule>
    <cfRule type="expression" dxfId="10191" priority="11002">
      <formula>CJ15=""</formula>
    </cfRule>
  </conditionalFormatting>
  <conditionalFormatting sqref="CK15">
    <cfRule type="expression" dxfId="10190" priority="10789">
      <formula>FL15&lt;&gt;""</formula>
    </cfRule>
    <cfRule type="expression" dxfId="10189" priority="11001">
      <formula>CK15=""</formula>
    </cfRule>
  </conditionalFormatting>
  <conditionalFormatting sqref="CL15">
    <cfRule type="expression" dxfId="10188" priority="10788">
      <formula>FL15&lt;&gt;""</formula>
    </cfRule>
    <cfRule type="expression" dxfId="10187" priority="11000">
      <formula>CL15=""</formula>
    </cfRule>
  </conditionalFormatting>
  <conditionalFormatting sqref="CM15">
    <cfRule type="expression" dxfId="10186" priority="10787">
      <formula>FL15&lt;&gt;""</formula>
    </cfRule>
    <cfRule type="expression" dxfId="10185" priority="10999">
      <formula>CM15=""</formula>
    </cfRule>
  </conditionalFormatting>
  <conditionalFormatting sqref="CN15">
    <cfRule type="expression" dxfId="10184" priority="10863">
      <formula>AND(CM15=0,CN15&lt;&gt;"")</formula>
    </cfRule>
    <cfRule type="expression" dxfId="10183" priority="10998">
      <formula>AND(CM15&gt;0,CN15="")</formula>
    </cfRule>
  </conditionalFormatting>
  <conditionalFormatting sqref="CO15">
    <cfRule type="expression" dxfId="10182" priority="10786">
      <formula>FL15&lt;&gt;""</formula>
    </cfRule>
    <cfRule type="expression" dxfId="10181" priority="10996">
      <formula>AND(CO15&lt;&gt;"",OR(CP15:CS15&lt;&gt;""))</formula>
    </cfRule>
    <cfRule type="expression" dxfId="10180" priority="10997">
      <formula>AND(CO15="",AND(CP15:CS15=""))</formula>
    </cfRule>
  </conditionalFormatting>
  <conditionalFormatting sqref="CP15">
    <cfRule type="expression" dxfId="10179" priority="10785">
      <formula>FL15&lt;&gt;""</formula>
    </cfRule>
    <cfRule type="expression" dxfId="10178" priority="10994">
      <formula>AND(CO15&lt;&gt;"",OR(CP15:CS15&lt;&gt;""))</formula>
    </cfRule>
    <cfRule type="expression" dxfId="10177" priority="10995">
      <formula>AND(CO15="",AND(CP15:CS15=""))</formula>
    </cfRule>
  </conditionalFormatting>
  <conditionalFormatting sqref="CQ15">
    <cfRule type="expression" dxfId="10176" priority="10784">
      <formula>FL15&lt;&gt;""</formula>
    </cfRule>
    <cfRule type="expression" dxfId="10175" priority="10992">
      <formula>AND(CO15&lt;&gt;"",OR(CP15:CS15&lt;&gt;""))</formula>
    </cfRule>
    <cfRule type="expression" dxfId="10174" priority="10993">
      <formula>AND(CO15="",AND(CP15:CS15=""))</formula>
    </cfRule>
  </conditionalFormatting>
  <conditionalFormatting sqref="CR15">
    <cfRule type="expression" dxfId="10173" priority="10783">
      <formula>FL15&lt;&gt;""</formula>
    </cfRule>
    <cfRule type="expression" dxfId="10172" priority="10990">
      <formula>AND(CO15&lt;&gt;"",OR(CP15:CS15&lt;&gt;""))</formula>
    </cfRule>
    <cfRule type="expression" dxfId="10171" priority="10991">
      <formula>AND(CO15="",AND(CP15:CS15=""))</formula>
    </cfRule>
  </conditionalFormatting>
  <conditionalFormatting sqref="CS15">
    <cfRule type="expression" dxfId="10170" priority="10782">
      <formula>FL15&lt;&gt;""</formula>
    </cfRule>
    <cfRule type="expression" dxfId="10169" priority="10988">
      <formula>AND(CO15&lt;&gt;"",OR(CP15:CS15&lt;&gt;""))</formula>
    </cfRule>
    <cfRule type="expression" dxfId="10168" priority="10989">
      <formula>AND(CO15="",AND(CP15:CS15=""))</formula>
    </cfRule>
  </conditionalFormatting>
  <conditionalFormatting sqref="CT15">
    <cfRule type="expression" dxfId="10167" priority="10781">
      <formula>FL15&lt;&gt;""</formula>
    </cfRule>
    <cfRule type="expression" dxfId="10166" priority="10987">
      <formula>CT15=""</formula>
    </cfRule>
  </conditionalFormatting>
  <conditionalFormatting sqref="CU15">
    <cfRule type="expression" dxfId="10165" priority="10780">
      <formula>FL15&lt;&gt;""</formula>
    </cfRule>
    <cfRule type="expression" dxfId="10164" priority="10986">
      <formula>CU15=""</formula>
    </cfRule>
  </conditionalFormatting>
  <conditionalFormatting sqref="CV15">
    <cfRule type="expression" dxfId="10163" priority="10779">
      <formula>FL15&lt;&gt;""</formula>
    </cfRule>
    <cfRule type="expression" dxfId="10162" priority="10984">
      <formula>AND(CV15&lt;&gt;"",OR(CW15:DH15&lt;&gt;""))</formula>
    </cfRule>
    <cfRule type="expression" dxfId="10161" priority="10985">
      <formula>AND(CV15="",AND(CW15:DH15=""))</formula>
    </cfRule>
  </conditionalFormatting>
  <conditionalFormatting sqref="CW15">
    <cfRule type="expression" dxfId="10160" priority="10778">
      <formula>FL15&lt;&gt;""</formula>
    </cfRule>
    <cfRule type="expression" dxfId="10159" priority="10958">
      <formula>AND(CX15&lt;&gt;"",CW15="")</formula>
    </cfRule>
    <cfRule type="expression" dxfId="10158" priority="10982">
      <formula>AND(CV15&lt;&gt;"",OR(CW15:DH15&lt;&gt;""))</formula>
    </cfRule>
    <cfRule type="expression" dxfId="10157" priority="10983">
      <formula>AND(CV15="",AND(CW15:DH15=""))</formula>
    </cfRule>
  </conditionalFormatting>
  <conditionalFormatting sqref="CX15">
    <cfRule type="expression" dxfId="10156" priority="10777">
      <formula>FL15&lt;&gt;""</formula>
    </cfRule>
    <cfRule type="expression" dxfId="10155" priority="10959">
      <formula>AND(CW15&lt;&gt;"",CX15="")</formula>
    </cfRule>
    <cfRule type="expression" dxfId="10154" priority="10980">
      <formula>AND(CV15&lt;&gt;"",OR(CW15:DH15&lt;&gt;""))</formula>
    </cfRule>
    <cfRule type="expression" dxfId="10153" priority="10981">
      <formula>AND(CV15="",AND(CW15:DH15=""))</formula>
    </cfRule>
  </conditionalFormatting>
  <conditionalFormatting sqref="CY15">
    <cfRule type="expression" dxfId="10152" priority="10776">
      <formula>FL15&lt;&gt;""</formula>
    </cfRule>
    <cfRule type="expression" dxfId="10151" priority="10978">
      <formula>AND(CV15&lt;&gt;"",OR(CW15:DH15&lt;&gt;""))</formula>
    </cfRule>
    <cfRule type="expression" dxfId="10150" priority="10979">
      <formula>AND(CV15="",AND(CW15:DH15=""))</formula>
    </cfRule>
  </conditionalFormatting>
  <conditionalFormatting sqref="CZ15">
    <cfRule type="expression" dxfId="10149" priority="10775">
      <formula>FL15&lt;&gt;""</formula>
    </cfRule>
    <cfRule type="expression" dxfId="10148" priority="10956">
      <formula>AND(DA15&lt;&gt;"",CZ15="")</formula>
    </cfRule>
    <cfRule type="expression" dxfId="10147" priority="10976">
      <formula>AND(CV15&lt;&gt;"",OR(CW15:DH15&lt;&gt;""))</formula>
    </cfRule>
    <cfRule type="expression" dxfId="10146" priority="10977">
      <formula>AND(CV15="",AND(CW15:DH15=""))</formula>
    </cfRule>
  </conditionalFormatting>
  <conditionalFormatting sqref="DA15">
    <cfRule type="expression" dxfId="10145" priority="10774">
      <formula>FL15&lt;&gt;""</formula>
    </cfRule>
    <cfRule type="expression" dxfId="10144" priority="10957">
      <formula>AND(CZ15&lt;&gt;"",DA15="")</formula>
    </cfRule>
    <cfRule type="expression" dxfId="10143" priority="10974">
      <formula>AND(CV15&lt;&gt;"",OR(CW15:DH15&lt;&gt;""))</formula>
    </cfRule>
    <cfRule type="expression" dxfId="10142" priority="10975">
      <formula>AND(CV15="",AND(CW15:DH15=""))</formula>
    </cfRule>
  </conditionalFormatting>
  <conditionalFormatting sqref="DB15">
    <cfRule type="expression" dxfId="10141" priority="10773">
      <formula>FL15&lt;&gt;""</formula>
    </cfRule>
    <cfRule type="expression" dxfId="10140" priority="10972">
      <formula>AND(CV15&lt;&gt;"",OR(CW15:DH15&lt;&gt;""))</formula>
    </cfRule>
    <cfRule type="expression" dxfId="10139" priority="10973">
      <formula>AND(CV15="",AND(CW15:DH15=""))</formula>
    </cfRule>
  </conditionalFormatting>
  <conditionalFormatting sqref="DC15">
    <cfRule type="expression" dxfId="10138" priority="10772">
      <formula>FL15&lt;&gt;""</formula>
    </cfRule>
    <cfRule type="expression" dxfId="10137" priority="10970">
      <formula>AND(CV15&lt;&gt;"",OR(CW15:DH15&lt;&gt;""))</formula>
    </cfRule>
    <cfRule type="expression" dxfId="10136" priority="10971">
      <formula>AND(CV15="",AND(CW15:DH15=""))</formula>
    </cfRule>
  </conditionalFormatting>
  <conditionalFormatting sqref="DD15">
    <cfRule type="expression" dxfId="10135" priority="10771">
      <formula>FL15&lt;&gt;""</formula>
    </cfRule>
    <cfRule type="expression" dxfId="10134" priority="10968">
      <formula>AND(CV15&lt;&gt;"",OR(CW15:DH15&lt;&gt;""))</formula>
    </cfRule>
    <cfRule type="expression" dxfId="10133" priority="10969">
      <formula>AND(CV15="",AND(CW15:DH15=""))</formula>
    </cfRule>
  </conditionalFormatting>
  <conditionalFormatting sqref="DE15">
    <cfRule type="expression" dxfId="10132" priority="10770">
      <formula>FL15&lt;&gt;""</formula>
    </cfRule>
    <cfRule type="expression" dxfId="10131" priority="10952">
      <formula>AND(DF15&lt;&gt;"",DE15="")</formula>
    </cfRule>
    <cfRule type="expression" dxfId="10130" priority="10966">
      <formula>AND(CV15&lt;&gt;"",OR(CW15:DH15&lt;&gt;""))</formula>
    </cfRule>
    <cfRule type="expression" dxfId="10129" priority="10967">
      <formula>AND(CV15="",AND(CW15:DH15=""))</formula>
    </cfRule>
  </conditionalFormatting>
  <conditionalFormatting sqref="DF15">
    <cfRule type="expression" dxfId="10128" priority="10769">
      <formula>FL15&lt;&gt;""</formula>
    </cfRule>
    <cfRule type="expression" dxfId="10127" priority="10953">
      <formula>AND(DE15&lt;&gt;"",DF15="")</formula>
    </cfRule>
    <cfRule type="expression" dxfId="10126" priority="10964">
      <formula>AND(CV15&lt;&gt;"",OR(CW15:DH15&lt;&gt;""))</formula>
    </cfRule>
    <cfRule type="expression" dxfId="10125" priority="10965">
      <formula>AND(CV15="",AND(CW15:DH15=""))</formula>
    </cfRule>
  </conditionalFormatting>
  <conditionalFormatting sqref="DG15">
    <cfRule type="expression" dxfId="10124" priority="10768">
      <formula>FL15&lt;&gt;""</formula>
    </cfRule>
    <cfRule type="expression" dxfId="10123" priority="10962">
      <formula>AND(CV15&lt;&gt;"",OR(CW15:DH15&lt;&gt;""))</formula>
    </cfRule>
    <cfRule type="expression" dxfId="10122" priority="10963">
      <formula>AND(CV15="",AND(CW15:DH15=""))</formula>
    </cfRule>
  </conditionalFormatting>
  <conditionalFormatting sqref="DH15">
    <cfRule type="expression" dxfId="10121" priority="10767">
      <formula>FL15&lt;&gt;""</formula>
    </cfRule>
    <cfRule type="expression" dxfId="10120" priority="10960">
      <formula>AND(CV15&lt;&gt;"",OR(CW15:DH15&lt;&gt;""))</formula>
    </cfRule>
    <cfRule type="expression" dxfId="10119" priority="10961">
      <formula>AND(CV15="",AND(CW15:DH15=""))</formula>
    </cfRule>
  </conditionalFormatting>
  <conditionalFormatting sqref="DI15">
    <cfRule type="expression" dxfId="10118" priority="10766">
      <formula>FL15&lt;&gt;""</formula>
    </cfRule>
    <cfRule type="expression" dxfId="10117" priority="10955">
      <formula>DI15=""</formula>
    </cfRule>
  </conditionalFormatting>
  <conditionalFormatting sqref="DJ15">
    <cfRule type="expression" dxfId="10116" priority="10765">
      <formula>FL15&lt;&gt;""</formula>
    </cfRule>
    <cfRule type="expression" dxfId="10115" priority="10954">
      <formula>AND(DI15&lt;&gt;"自立",DJ15="")</formula>
    </cfRule>
  </conditionalFormatting>
  <conditionalFormatting sqref="DK15">
    <cfRule type="expression" dxfId="10114" priority="10764">
      <formula>FL15&lt;&gt;""</formula>
    </cfRule>
    <cfRule type="expression" dxfId="10113" priority="10951">
      <formula>DK15=""</formula>
    </cfRule>
  </conditionalFormatting>
  <conditionalFormatting sqref="DL15">
    <cfRule type="expression" dxfId="10112" priority="10949">
      <formula>AND(DK15&lt;&gt;"アレルギー食",DL15&lt;&gt;"")</formula>
    </cfRule>
    <cfRule type="expression" dxfId="10111" priority="10950">
      <formula>AND(DK15="アレルギー食",DL15="")</formula>
    </cfRule>
  </conditionalFormatting>
  <conditionalFormatting sqref="DM15">
    <cfRule type="expression" dxfId="10110" priority="10763">
      <formula>FL15&lt;&gt;""</formula>
    </cfRule>
    <cfRule type="expression" dxfId="10109" priority="10948">
      <formula>DM15=""</formula>
    </cfRule>
  </conditionalFormatting>
  <conditionalFormatting sqref="DN15">
    <cfRule type="expression" dxfId="10108" priority="10762">
      <formula>FL15&lt;&gt;""</formula>
    </cfRule>
    <cfRule type="expression" dxfId="10107" priority="10942">
      <formula>AND(DN15&lt;&gt;"",DM15="")</formula>
    </cfRule>
    <cfRule type="expression" dxfId="10106" priority="10946">
      <formula>AND(DM15&lt;&gt;"自立",DN15="")</formula>
    </cfRule>
    <cfRule type="expression" dxfId="10105" priority="10947">
      <formula>AND(DM15="自立",DN15&lt;&gt;"")</formula>
    </cfRule>
  </conditionalFormatting>
  <conditionalFormatting sqref="DO15">
    <cfRule type="expression" dxfId="10104" priority="10761">
      <formula>FL15&lt;&gt;""</formula>
    </cfRule>
    <cfRule type="expression" dxfId="10103" priority="10945">
      <formula>DO15=""</formula>
    </cfRule>
  </conditionalFormatting>
  <conditionalFormatting sqref="DP15">
    <cfRule type="expression" dxfId="10102" priority="10760">
      <formula>FL15&lt;&gt;""</formula>
    </cfRule>
    <cfRule type="expression" dxfId="10101" priority="10941">
      <formula>AND(DP15&lt;&gt;"",DO15="")</formula>
    </cfRule>
    <cfRule type="expression" dxfId="10100" priority="10943">
      <formula>AND(DO15&lt;&gt;"自立",DP15="")</formula>
    </cfRule>
    <cfRule type="expression" dxfId="10099" priority="10944">
      <formula>AND(DO15="自立",DP15&lt;&gt;"")</formula>
    </cfRule>
  </conditionalFormatting>
  <conditionalFormatting sqref="DQ15">
    <cfRule type="expression" dxfId="10098" priority="10759">
      <formula>FL15&lt;&gt;""</formula>
    </cfRule>
    <cfRule type="expression" dxfId="10097" priority="10940">
      <formula>DQ15=""</formula>
    </cfRule>
  </conditionalFormatting>
  <conditionalFormatting sqref="DR15">
    <cfRule type="expression" dxfId="10096" priority="10758">
      <formula>FL15&lt;&gt;""</formula>
    </cfRule>
    <cfRule type="expression" dxfId="10095" priority="10937">
      <formula>AND(DR15&lt;&gt;"",DQ15="")</formula>
    </cfRule>
    <cfRule type="expression" dxfId="10094" priority="10938">
      <formula>AND(DQ15&lt;&gt;"自立",DR15="")</formula>
    </cfRule>
    <cfRule type="expression" dxfId="10093" priority="10939">
      <formula>AND(DQ15="自立",DR15&lt;&gt;"")</formula>
    </cfRule>
  </conditionalFormatting>
  <conditionalFormatting sqref="DS15">
    <cfRule type="expression" dxfId="10092" priority="10757">
      <formula>FL15&lt;&gt;""</formula>
    </cfRule>
    <cfRule type="expression" dxfId="10091" priority="10936">
      <formula>DS15=""</formula>
    </cfRule>
  </conditionalFormatting>
  <conditionalFormatting sqref="DU15">
    <cfRule type="expression" dxfId="10090" priority="10755">
      <formula>FL15&lt;&gt;""</formula>
    </cfRule>
    <cfRule type="expression" dxfId="10089" priority="10935">
      <formula>DU15=""</formula>
    </cfRule>
  </conditionalFormatting>
  <conditionalFormatting sqref="DZ15">
    <cfRule type="expression" dxfId="10088" priority="10753">
      <formula>FL15&lt;&gt;""</formula>
    </cfRule>
    <cfRule type="expression" dxfId="10087" priority="10885">
      <formula>AND(EA15&lt;&gt;"",DZ15&lt;&gt;"その他")</formula>
    </cfRule>
    <cfRule type="expression" dxfId="10086" priority="10934">
      <formula>DZ15=""</formula>
    </cfRule>
  </conditionalFormatting>
  <conditionalFormatting sqref="EA15">
    <cfRule type="expression" dxfId="10085" priority="10932">
      <formula>AND(DZ15&lt;&gt;"その他",EA15&lt;&gt;"")</formula>
    </cfRule>
    <cfRule type="expression" dxfId="10084" priority="10933">
      <formula>AND(DZ15="その他",EA15="")</formula>
    </cfRule>
  </conditionalFormatting>
  <conditionalFormatting sqref="EB15">
    <cfRule type="expression" dxfId="10083" priority="10752">
      <formula>FL15&lt;&gt;""</formula>
    </cfRule>
    <cfRule type="expression" dxfId="10082" priority="10931">
      <formula>AND(EB15:EH15="")</formula>
    </cfRule>
  </conditionalFormatting>
  <conditionalFormatting sqref="EC15">
    <cfRule type="expression" dxfId="10081" priority="10751">
      <formula>FL15&lt;&gt;""</formula>
    </cfRule>
    <cfRule type="expression" dxfId="10080" priority="10930">
      <formula>AND(EB15:EH15="")</formula>
    </cfRule>
  </conditionalFormatting>
  <conditionalFormatting sqref="ED15">
    <cfRule type="expression" dxfId="10079" priority="10750">
      <formula>FL15&lt;&gt;""</formula>
    </cfRule>
    <cfRule type="expression" dxfId="10078" priority="10929">
      <formula>AND(EB15:EH15="")</formula>
    </cfRule>
  </conditionalFormatting>
  <conditionalFormatting sqref="EE15">
    <cfRule type="expression" dxfId="10077" priority="10749">
      <formula>FL15&lt;&gt;""</formula>
    </cfRule>
    <cfRule type="expression" dxfId="10076" priority="10928">
      <formula>AND(EB15:EH15="")</formula>
    </cfRule>
  </conditionalFormatting>
  <conditionalFormatting sqref="EF15">
    <cfRule type="expression" dxfId="10075" priority="10748">
      <formula>FL15&lt;&gt;""</formula>
    </cfRule>
    <cfRule type="expression" dxfId="10074" priority="10927">
      <formula>AND(EB15:EH15="")</formula>
    </cfRule>
  </conditionalFormatting>
  <conditionalFormatting sqref="EG15">
    <cfRule type="expression" dxfId="10073" priority="10747">
      <formula>FL15&lt;&gt;""</formula>
    </cfRule>
    <cfRule type="expression" dxfId="10072" priority="10926">
      <formula>AND(EB15:EH15="")</formula>
    </cfRule>
  </conditionalFormatting>
  <conditionalFormatting sqref="EH15">
    <cfRule type="expression" dxfId="10071" priority="10746">
      <formula>FL15&lt;&gt;""</formula>
    </cfRule>
    <cfRule type="expression" dxfId="10070" priority="10925">
      <formula>AND(EB15:EH15="")</formula>
    </cfRule>
  </conditionalFormatting>
  <conditionalFormatting sqref="EK15">
    <cfRule type="expression" dxfId="10069" priority="10745">
      <formula>FL15&lt;&gt;""</formula>
    </cfRule>
    <cfRule type="expression" dxfId="10068" priority="10923">
      <formula>AND(EJ15&lt;&gt;"",EK15&lt;&gt;"")</formula>
    </cfRule>
    <cfRule type="expression" dxfId="10067" priority="10924">
      <formula>AND(EJ15="",EK15="")</formula>
    </cfRule>
  </conditionalFormatting>
  <conditionalFormatting sqref="EL15">
    <cfRule type="expression" dxfId="10066" priority="10744">
      <formula>FL15&lt;&gt;""</formula>
    </cfRule>
    <cfRule type="expression" dxfId="10065" priority="10921">
      <formula>AND(EJ15&lt;&gt;"",EL15&lt;&gt;"")</formula>
    </cfRule>
    <cfRule type="expression" dxfId="10064" priority="10922">
      <formula>AND(EJ15="",EL15="")</formula>
    </cfRule>
  </conditionalFormatting>
  <conditionalFormatting sqref="EM15">
    <cfRule type="expression" dxfId="10063" priority="10743">
      <formula>FL15&lt;&gt;""</formula>
    </cfRule>
    <cfRule type="expression" dxfId="10062" priority="10919">
      <formula>AND(EJ15&lt;&gt;"",EM15&lt;&gt;"")</formula>
    </cfRule>
    <cfRule type="expression" dxfId="10061" priority="10920">
      <formula>AND(EJ15="",EM15="")</formula>
    </cfRule>
  </conditionalFormatting>
  <conditionalFormatting sqref="EO15">
    <cfRule type="expression" dxfId="10060" priority="10913">
      <formula>AND(EJ15&lt;&gt;"",EO15&lt;&gt;"")</formula>
    </cfRule>
    <cfRule type="expression" dxfId="10059" priority="10917">
      <formula>AND(EO15&lt;&gt;"",EN15="")</formula>
    </cfRule>
    <cfRule type="expression" dxfId="10058" priority="10918">
      <formula>AND(EN15&lt;&gt;"",EO15="")</formula>
    </cfRule>
  </conditionalFormatting>
  <conditionalFormatting sqref="EP15">
    <cfRule type="expression" dxfId="10057" priority="10912">
      <formula>AND(EJ15&lt;&gt;"",EP15&lt;&gt;"")</formula>
    </cfRule>
    <cfRule type="expression" dxfId="10056" priority="10915">
      <formula>AND(EP15&lt;&gt;"",EN15="")</formula>
    </cfRule>
    <cfRule type="expression" dxfId="10055" priority="10916">
      <formula>AND(EN15&lt;&gt;"",EP15="")</formula>
    </cfRule>
  </conditionalFormatting>
  <conditionalFormatting sqref="EN15">
    <cfRule type="expression" dxfId="10054" priority="10914">
      <formula>AND(EJ15&lt;&gt;"",EN15&lt;&gt;"")</formula>
    </cfRule>
  </conditionalFormatting>
  <conditionalFormatting sqref="ER15">
    <cfRule type="expression" dxfId="10053" priority="10742">
      <formula>FL15&lt;&gt;""</formula>
    </cfRule>
    <cfRule type="expression" dxfId="10052" priority="10910">
      <formula>AND(EQ15&lt;&gt;"",ER15&lt;&gt;"")</formula>
    </cfRule>
    <cfRule type="expression" dxfId="10051" priority="10911">
      <formula>AND(EQ15="",ER15="")</formula>
    </cfRule>
  </conditionalFormatting>
  <conditionalFormatting sqref="ES15">
    <cfRule type="expression" dxfId="10050" priority="10741">
      <formula>FL15&lt;&gt;""</formula>
    </cfRule>
    <cfRule type="expression" dxfId="10049" priority="10908">
      <formula>AND(EQ15&lt;&gt;"",ES15&lt;&gt;"")</formula>
    </cfRule>
    <cfRule type="expression" dxfId="10048" priority="10909">
      <formula>AND(EQ15="",ES15="")</formula>
    </cfRule>
  </conditionalFormatting>
  <conditionalFormatting sqref="ET15">
    <cfRule type="expression" dxfId="10047" priority="10740">
      <formula>FL15&lt;&gt;""</formula>
    </cfRule>
    <cfRule type="expression" dxfId="10046" priority="10906">
      <formula>AND(EQ15&lt;&gt;"",ET15&lt;&gt;"")</formula>
    </cfRule>
    <cfRule type="expression" dxfId="10045" priority="10907">
      <formula>AND(EQ15="",ET15="")</formula>
    </cfRule>
  </conditionalFormatting>
  <conditionalFormatting sqref="EV15">
    <cfRule type="expression" dxfId="10044" priority="10900">
      <formula>AND(EQ15&lt;&gt;"",EV15&lt;&gt;"")</formula>
    </cfRule>
    <cfRule type="expression" dxfId="10043" priority="10904">
      <formula>AND(EV15&lt;&gt;"",EU15="")</formula>
    </cfRule>
    <cfRule type="expression" dxfId="10042" priority="10905">
      <formula>AND(EU15&lt;&gt;"",EV15="")</formula>
    </cfRule>
  </conditionalFormatting>
  <conditionalFormatting sqref="EW15">
    <cfRule type="expression" dxfId="10041" priority="10899">
      <formula>AND(EQ15&lt;&gt;"",EW15&lt;&gt;"")</formula>
    </cfRule>
    <cfRule type="expression" dxfId="10040" priority="10902">
      <formula>AND(EW15&lt;&gt;"",EU15="")</formula>
    </cfRule>
    <cfRule type="expression" dxfId="10039" priority="10903">
      <formula>AND(EU15&lt;&gt;"",EW15="")</formula>
    </cfRule>
  </conditionalFormatting>
  <conditionalFormatting sqref="EU15">
    <cfRule type="expression" dxfId="10038" priority="10901">
      <formula>AND(EQ15&lt;&gt;"",EU15&lt;&gt;"")</formula>
    </cfRule>
  </conditionalFormatting>
  <conditionalFormatting sqref="EQ15">
    <cfRule type="expression" dxfId="10037" priority="10898">
      <formula>AND(EQ15&lt;&gt;"",OR(ER15:EW15&lt;&gt;""))</formula>
    </cfRule>
  </conditionalFormatting>
  <conditionalFormatting sqref="EJ15">
    <cfRule type="expression" dxfId="10036" priority="10897">
      <formula>AND(EJ15&lt;&gt;"",OR(EK15:EP15&lt;&gt;""))</formula>
    </cfRule>
  </conditionalFormatting>
  <conditionalFormatting sqref="EX15">
    <cfRule type="expression" dxfId="10035" priority="10739">
      <formula>FL15&lt;&gt;""</formula>
    </cfRule>
    <cfRule type="expression" dxfId="10034" priority="10896">
      <formula>AND(EX15:FC15="")</formula>
    </cfRule>
  </conditionalFormatting>
  <conditionalFormatting sqref="EY15">
    <cfRule type="expression" dxfId="10033" priority="10738">
      <formula>FL15&lt;&gt;""</formula>
    </cfRule>
    <cfRule type="expression" dxfId="10032" priority="10895">
      <formula>AND(EX15:FC15="")</formula>
    </cfRule>
  </conditionalFormatting>
  <conditionalFormatting sqref="EZ15">
    <cfRule type="expression" dxfId="10031" priority="10737">
      <formula>FL15&lt;&gt;""</formula>
    </cfRule>
    <cfRule type="expression" dxfId="10030" priority="10894">
      <formula>AND(EX15:FC15="")</formula>
    </cfRule>
  </conditionalFormatting>
  <conditionalFormatting sqref="FA15">
    <cfRule type="expression" dxfId="10029" priority="10736">
      <formula>FL15&lt;&gt;""</formula>
    </cfRule>
    <cfRule type="expression" dxfId="10028" priority="10893">
      <formula>AND(EX15:FC15="")</formula>
    </cfRule>
  </conditionalFormatting>
  <conditionalFormatting sqref="FC15">
    <cfRule type="expression" dxfId="10027" priority="10734">
      <formula>FL15&lt;&gt;""</formula>
    </cfRule>
    <cfRule type="expression" dxfId="10026" priority="10892">
      <formula>AND(EX15:FC15="")</formula>
    </cfRule>
  </conditionalFormatting>
  <conditionalFormatting sqref="FB15">
    <cfRule type="expression" dxfId="10025" priority="10735">
      <formula>FL15&lt;&gt;""</formula>
    </cfRule>
    <cfRule type="expression" dxfId="10024" priority="10891">
      <formula>AND(EX15:FC15="")</formula>
    </cfRule>
  </conditionalFormatting>
  <conditionalFormatting sqref="FD15">
    <cfRule type="expression" dxfId="10023" priority="10733">
      <formula>FL15&lt;&gt;""</formula>
    </cfRule>
    <cfRule type="expression" dxfId="10022" priority="10890">
      <formula>FD15=""</formula>
    </cfRule>
  </conditionalFormatting>
  <conditionalFormatting sqref="FE15">
    <cfRule type="expression" dxfId="10021" priority="10888">
      <formula>AND(FD15&lt;&gt;"2人以上の体制",FE15&lt;&gt;"")</formula>
    </cfRule>
    <cfRule type="expression" dxfId="10020" priority="10889">
      <formula>AND(FD15="2人以上の体制",FE15="")</formula>
    </cfRule>
  </conditionalFormatting>
  <conditionalFormatting sqref="FF15">
    <cfRule type="expression" dxfId="10019" priority="10732">
      <formula>FL15&lt;&gt;""</formula>
    </cfRule>
    <cfRule type="expression" dxfId="10018" priority="10887">
      <formula>FF15=""</formula>
    </cfRule>
  </conditionalFormatting>
  <conditionalFormatting sqref="FG15">
    <cfRule type="expression" dxfId="10017" priority="10731">
      <formula>FL15&lt;&gt;""</formula>
    </cfRule>
    <cfRule type="expression" dxfId="10016" priority="10886">
      <formula>FG15=""</formula>
    </cfRule>
  </conditionalFormatting>
  <conditionalFormatting sqref="BN15">
    <cfRule type="expression" dxfId="10015" priority="10805">
      <formula>FL15&lt;&gt;""</formula>
    </cfRule>
    <cfRule type="expression" dxfId="10014" priority="10884">
      <formula>BN15=""</formula>
    </cfRule>
  </conditionalFormatting>
  <conditionalFormatting sqref="BO15">
    <cfRule type="expression" dxfId="10013" priority="10804">
      <formula>FL15&lt;&gt;""</formula>
    </cfRule>
    <cfRule type="expression" dxfId="10012" priority="10883">
      <formula>BO15=""</formula>
    </cfRule>
  </conditionalFormatting>
  <conditionalFormatting sqref="BP15">
    <cfRule type="expression" dxfId="10011" priority="10803">
      <formula>FL15&lt;&gt;""</formula>
    </cfRule>
    <cfRule type="expression" dxfId="10010" priority="10882">
      <formula>BP15=""</formula>
    </cfRule>
  </conditionalFormatting>
  <conditionalFormatting sqref="BQ15">
    <cfRule type="expression" dxfId="10009" priority="10802">
      <formula>FL15&lt;&gt;""</formula>
    </cfRule>
    <cfRule type="expression" dxfId="10008" priority="10871">
      <formula>AND(BQ15:BR15="")</formula>
    </cfRule>
  </conditionalFormatting>
  <conditionalFormatting sqref="BR15">
    <cfRule type="expression" dxfId="10007" priority="10801">
      <formula>FL15&lt;&gt;""</formula>
    </cfRule>
    <cfRule type="expression" dxfId="10006" priority="10881">
      <formula>AND(BQ15:BR15="")</formula>
    </cfRule>
  </conditionalFormatting>
  <conditionalFormatting sqref="BT15">
    <cfRule type="expression" dxfId="10005" priority="10876">
      <formula>AND(BS15="",BT15&lt;&gt;"")</formula>
    </cfRule>
    <cfRule type="expression" dxfId="10004" priority="10880">
      <formula>AND(BS15&lt;&gt;"",BT15="")</formula>
    </cfRule>
  </conditionalFormatting>
  <conditionalFormatting sqref="BU15">
    <cfRule type="expression" dxfId="10003" priority="10875">
      <formula>AND(BS15="",BU15&lt;&gt;"")</formula>
    </cfRule>
    <cfRule type="expression" dxfId="10002" priority="10879">
      <formula>AND(BS15&lt;&gt;"",BU15="")</formula>
    </cfRule>
  </conditionalFormatting>
  <conditionalFormatting sqref="BV15">
    <cfRule type="expression" dxfId="10001" priority="10874">
      <formula>AND(BS15="",BV15&lt;&gt;"")</formula>
    </cfRule>
    <cfRule type="expression" dxfId="10000" priority="10878">
      <formula>AND(BS15&lt;&gt;"",AND(BV15:BW15=""))</formula>
    </cfRule>
  </conditionalFormatting>
  <conditionalFormatting sqref="BW15">
    <cfRule type="expression" dxfId="9999" priority="10873">
      <formula>AND(BS15="",BW15&lt;&gt;"")</formula>
    </cfRule>
    <cfRule type="expression" dxfId="9998" priority="10877">
      <formula>AND(BS15&lt;&gt;"",AND(BV15:BW15=""))</formula>
    </cfRule>
  </conditionalFormatting>
  <conditionalFormatting sqref="BS15">
    <cfRule type="expression" dxfId="9997" priority="10872">
      <formula>AND(BS15="",OR(BT15:BW15&lt;&gt;""))</formula>
    </cfRule>
  </conditionalFormatting>
  <conditionalFormatting sqref="BX15">
    <cfRule type="expression" dxfId="9996" priority="10800">
      <formula>FL15&lt;&gt;""</formula>
    </cfRule>
    <cfRule type="expression" dxfId="9995" priority="10870">
      <formula>BX15=""</formula>
    </cfRule>
  </conditionalFormatting>
  <conditionalFormatting sqref="BY15">
    <cfRule type="expression" dxfId="9994" priority="10799">
      <formula>FL15&lt;&gt;""</formula>
    </cfRule>
    <cfRule type="expression" dxfId="9993" priority="10869">
      <formula>BY15=""</formula>
    </cfRule>
  </conditionalFormatting>
  <conditionalFormatting sqref="CB15">
    <cfRule type="expression" dxfId="9992" priority="10798">
      <formula>FL15&lt;&gt;""</formula>
    </cfRule>
    <cfRule type="expression" dxfId="9991" priority="10868">
      <formula>CB15=""</formula>
    </cfRule>
  </conditionalFormatting>
  <conditionalFormatting sqref="CC15">
    <cfRule type="expression" dxfId="9990" priority="10797">
      <formula>FL15&lt;&gt;""</formula>
    </cfRule>
    <cfRule type="expression" dxfId="9989" priority="10867">
      <formula>CC15=""</formula>
    </cfRule>
  </conditionalFormatting>
  <conditionalFormatting sqref="CD15">
    <cfRule type="expression" dxfId="9988" priority="10796">
      <formula>FL15&lt;&gt;""</formula>
    </cfRule>
    <cfRule type="expression" dxfId="9987" priority="10866">
      <formula>CD15=""</formula>
    </cfRule>
  </conditionalFormatting>
  <conditionalFormatting sqref="FJ15">
    <cfRule type="expression" dxfId="9986" priority="10865">
      <formula>FJ15=""</formula>
    </cfRule>
  </conditionalFormatting>
  <conditionalFormatting sqref="H15">
    <cfRule type="expression" dxfId="9985" priority="10846">
      <formula>FL15&lt;&gt;""</formula>
    </cfRule>
    <cfRule type="expression" dxfId="9984" priority="10862">
      <formula>H15=""</formula>
    </cfRule>
  </conditionalFormatting>
  <conditionalFormatting sqref="B15">
    <cfRule type="expression" dxfId="9983" priority="10730">
      <formula>FL15&lt;&gt;""</formula>
    </cfRule>
    <cfRule type="expression" dxfId="9982" priority="10861">
      <formula>B15=""</formula>
    </cfRule>
  </conditionalFormatting>
  <conditionalFormatting sqref="CE15">
    <cfRule type="expression" dxfId="9981" priority="10795">
      <formula>FL15&lt;&gt;""</formula>
    </cfRule>
    <cfRule type="expression" dxfId="9980" priority="10860">
      <formula>CE15=""</formula>
    </cfRule>
  </conditionalFormatting>
  <conditionalFormatting sqref="EI15">
    <cfRule type="expression" dxfId="9979" priority="10859">
      <formula>AND(OR(EB15:EG15&lt;&gt;""),EI15="")</formula>
    </cfRule>
  </conditionalFormatting>
  <conditionalFormatting sqref="BD15">
    <cfRule type="expression" dxfId="9978" priority="10806">
      <formula>FL15&lt;&gt;""</formula>
    </cfRule>
    <cfRule type="expression" dxfId="9977" priority="10858">
      <formula>BD15=""</formula>
    </cfRule>
  </conditionalFormatting>
  <conditionalFormatting sqref="BE15">
    <cfRule type="expression" dxfId="9976" priority="10857">
      <formula>AND(BD15="同居",AND(BE15="",BF15=""))</formula>
    </cfRule>
  </conditionalFormatting>
  <conditionalFormatting sqref="CA15">
    <cfRule type="expression" dxfId="9975" priority="10856">
      <formula>AND(BZ15&lt;&gt;"",CA15="")</formula>
    </cfRule>
  </conditionalFormatting>
  <conditionalFormatting sqref="BZ15">
    <cfRule type="expression" dxfId="9974" priority="10855">
      <formula>AND(BZ15="",CA15&lt;&gt;"")</formula>
    </cfRule>
  </conditionalFormatting>
  <conditionalFormatting sqref="DT15">
    <cfRule type="expression" dxfId="9973" priority="10756">
      <formula>FL15&lt;&gt;""</formula>
    </cfRule>
    <cfRule type="expression" dxfId="9972" priority="10852">
      <formula>AND(DT15&lt;&gt;"",DS15="")</formula>
    </cfRule>
    <cfRule type="expression" dxfId="9971" priority="10853">
      <formula>AND(DS15&lt;&gt;"自立",DT15="")</formula>
    </cfRule>
    <cfRule type="expression" dxfId="9970" priority="10854">
      <formula>AND(DS15="自立",DT15&lt;&gt;"")</formula>
    </cfRule>
  </conditionalFormatting>
  <conditionalFormatting sqref="DV15">
    <cfRule type="expression" dxfId="9969" priority="10754">
      <formula>FL15&lt;&gt;""</formula>
    </cfRule>
    <cfRule type="expression" dxfId="9968" priority="10849">
      <formula>AND(DV15&lt;&gt;"",DU15="")</formula>
    </cfRule>
    <cfRule type="expression" dxfId="9967" priority="10850">
      <formula>AND(DU15="自立",DV15&lt;&gt;"")</formula>
    </cfRule>
    <cfRule type="expression" dxfId="9966" priority="10851">
      <formula>AND(DU15&lt;&gt;"自立",DV15="")</formula>
    </cfRule>
  </conditionalFormatting>
  <conditionalFormatting sqref="I15">
    <cfRule type="expression" dxfId="9965" priority="10848">
      <formula>I15=""</formula>
    </cfRule>
  </conditionalFormatting>
  <conditionalFormatting sqref="O15">
    <cfRule type="expression" dxfId="9964" priority="10842">
      <formula>FL15&lt;&gt;""</formula>
    </cfRule>
    <cfRule type="expression" dxfId="9963" priority="10847">
      <formula>O15=""</formula>
    </cfRule>
  </conditionalFormatting>
  <conditionalFormatting sqref="FM15">
    <cfRule type="expression" dxfId="9962" priority="10725">
      <formula>AND(FM15="",AND(P15:FI15=""))</formula>
    </cfRule>
    <cfRule type="expression" dxfId="9961" priority="10726">
      <formula>AND(FM15&lt;&gt;"",OR(P15:FI15&lt;&gt;""))</formula>
    </cfRule>
  </conditionalFormatting>
  <conditionalFormatting sqref="FL15">
    <cfRule type="expression" dxfId="9960" priority="10727">
      <formula>AND(FL15="",AND(P15:FI15=""))</formula>
    </cfRule>
    <cfRule type="expression" dxfId="9959" priority="10729">
      <formula>AND(FL15&lt;&gt;"",OR(P15:FI15&lt;&gt;""))</formula>
    </cfRule>
  </conditionalFormatting>
  <conditionalFormatting sqref="FK15">
    <cfRule type="expression" dxfId="9958" priority="10728">
      <formula>FK15=""</formula>
    </cfRule>
  </conditionalFormatting>
  <conditionalFormatting sqref="C16">
    <cfRule type="expression" dxfId="9957" priority="10724">
      <formula>C16=""</formula>
    </cfRule>
  </conditionalFormatting>
  <conditionalFormatting sqref="D16">
    <cfRule type="expression" dxfId="9956" priority="10723">
      <formula>D16=""</formula>
    </cfRule>
  </conditionalFormatting>
  <conditionalFormatting sqref="E16">
    <cfRule type="expression" dxfId="9955" priority="10722">
      <formula>E16=""</formula>
    </cfRule>
  </conditionalFormatting>
  <conditionalFormatting sqref="G16">
    <cfRule type="expression" dxfId="9954" priority="10721">
      <formula>G16=""</formula>
    </cfRule>
  </conditionalFormatting>
  <conditionalFormatting sqref="J16">
    <cfRule type="expression" dxfId="9953" priority="10462">
      <formula>FL16&lt;&gt;""</formula>
    </cfRule>
    <cfRule type="expression" dxfId="9952" priority="10720">
      <formula>AND(J16="",K16="")</formula>
    </cfRule>
  </conditionalFormatting>
  <conditionalFormatting sqref="K16">
    <cfRule type="expression" dxfId="9951" priority="10461">
      <formula>FL16&lt;&gt;""</formula>
    </cfRule>
    <cfRule type="expression" dxfId="9950" priority="10719">
      <formula>AND(J16="",K16="")</formula>
    </cfRule>
  </conditionalFormatting>
  <conditionalFormatting sqref="N16">
    <cfRule type="expression" dxfId="9949" priority="10460">
      <formula>FL16&lt;&gt;""</formula>
    </cfRule>
    <cfRule type="expression" dxfId="9948" priority="10718">
      <formula>N16=""</formula>
    </cfRule>
  </conditionalFormatting>
  <conditionalFormatting sqref="P16">
    <cfRule type="expression" dxfId="9947" priority="10458">
      <formula>FL16&lt;&gt;""</formula>
    </cfRule>
    <cfRule type="expression" dxfId="9946" priority="10716">
      <formula>AND(P16&lt;&gt;"",OR(Q16:AC16&lt;&gt;""))</formula>
    </cfRule>
    <cfRule type="expression" dxfId="9945" priority="10717">
      <formula>AND(P16="",AND(Q16:AC16=""))</formula>
    </cfRule>
  </conditionalFormatting>
  <conditionalFormatting sqref="Q16">
    <cfRule type="expression" dxfId="9944" priority="10457">
      <formula>FL16&lt;&gt;""</formula>
    </cfRule>
    <cfRule type="expression" dxfId="9943" priority="10714">
      <formula>AND(P16&lt;&gt;"",OR(Q16:AC16&lt;&gt;""))</formula>
    </cfRule>
    <cfRule type="expression" dxfId="9942" priority="10715">
      <formula>AND(P16="",AND(Q16:AC16=""))</formula>
    </cfRule>
  </conditionalFormatting>
  <conditionalFormatting sqref="R16">
    <cfRule type="expression" dxfId="9941" priority="10456">
      <formula>FL16&lt;&gt;""</formula>
    </cfRule>
    <cfRule type="expression" dxfId="9940" priority="10712">
      <formula>AND(P16&lt;&gt;"",OR(Q16:AC16&lt;&gt;""))</formula>
    </cfRule>
    <cfRule type="expression" dxfId="9939" priority="10713">
      <formula>AND(P16="",AND(Q16:AC16=""))</formula>
    </cfRule>
  </conditionalFormatting>
  <conditionalFormatting sqref="S16">
    <cfRule type="expression" dxfId="9938" priority="10455">
      <formula>FL16&lt;&gt;""</formula>
    </cfRule>
    <cfRule type="expression" dxfId="9937" priority="10700">
      <formula>AND(P16&lt;&gt;"",OR(Q16:AC16&lt;&gt;""))</formula>
    </cfRule>
    <cfRule type="expression" dxfId="9936" priority="10711">
      <formula>AND(P16="",AND(Q16:AC16=""))</formula>
    </cfRule>
  </conditionalFormatting>
  <conditionalFormatting sqref="T16">
    <cfRule type="expression" dxfId="9935" priority="10454">
      <formula>FL16&lt;&gt;""</formula>
    </cfRule>
    <cfRule type="expression" dxfId="9934" priority="10699">
      <formula>AND(P16&lt;&gt;"",OR(Q16:AC16&lt;&gt;""))</formula>
    </cfRule>
    <cfRule type="expression" dxfId="9933" priority="10710">
      <formula>AND(P16="",AND(Q16:AC16=""))</formula>
    </cfRule>
  </conditionalFormatting>
  <conditionalFormatting sqref="U16">
    <cfRule type="expression" dxfId="9932" priority="10453">
      <formula>FL16&lt;&gt;""</formula>
    </cfRule>
    <cfRule type="expression" dxfId="9931" priority="10698">
      <formula>AND(P16&lt;&gt;"",OR(Q16:AC16&lt;&gt;""))</formula>
    </cfRule>
    <cfRule type="expression" dxfId="9930" priority="10709">
      <formula>AND(P16="",AND(Q16:AC16=""))</formula>
    </cfRule>
  </conditionalFormatting>
  <conditionalFormatting sqref="V16">
    <cfRule type="expression" dxfId="9929" priority="10452">
      <formula>FL16&lt;&gt;""</formula>
    </cfRule>
    <cfRule type="expression" dxfId="9928" priority="10697">
      <formula>AND(P16&lt;&gt;"",OR(Q16:AC16&lt;&gt;""))</formula>
    </cfRule>
    <cfRule type="expression" dxfId="9927" priority="10708">
      <formula>AND(P16="",AND(Q16:AC16=""))</formula>
    </cfRule>
  </conditionalFormatting>
  <conditionalFormatting sqref="W16">
    <cfRule type="expression" dxfId="9926" priority="10451">
      <formula>FL16&lt;&gt;""</formula>
    </cfRule>
    <cfRule type="expression" dxfId="9925" priority="10696">
      <formula>AND(P16&lt;&gt;"",OR(Q16:AC16&lt;&gt;""))</formula>
    </cfRule>
    <cfRule type="expression" dxfId="9924" priority="10707">
      <formula>AND(P16="",AND(Q16:AC16=""))</formula>
    </cfRule>
  </conditionalFormatting>
  <conditionalFormatting sqref="X16">
    <cfRule type="expression" dxfId="9923" priority="10450">
      <formula>FL16&lt;&gt;""</formula>
    </cfRule>
    <cfRule type="expression" dxfId="9922" priority="10695">
      <formula>AND(P16&lt;&gt;"",OR(Q16:AC16&lt;&gt;""))</formula>
    </cfRule>
    <cfRule type="expression" dxfId="9921" priority="10706">
      <formula>AND(P16="",AND(Q16:AC16=""))</formula>
    </cfRule>
  </conditionalFormatting>
  <conditionalFormatting sqref="Y16">
    <cfRule type="expression" dxfId="9920" priority="10449">
      <formula>FL16&lt;&gt;""</formula>
    </cfRule>
    <cfRule type="expression" dxfId="9919" priority="10694">
      <formula>AND(P16&lt;&gt;"",OR(Q16:AC16&lt;&gt;""))</formula>
    </cfRule>
    <cfRule type="expression" dxfId="9918" priority="10705">
      <formula>AND(P16="",AND(Q16:AC16=""))</formula>
    </cfRule>
  </conditionalFormatting>
  <conditionalFormatting sqref="Z16">
    <cfRule type="expression" dxfId="9917" priority="10448">
      <formula>FL16&lt;&gt;""</formula>
    </cfRule>
    <cfRule type="expression" dxfId="9916" priority="10693">
      <formula>AND(P16&lt;&gt;"",OR(Q16:AC16&lt;&gt;""))</formula>
    </cfRule>
    <cfRule type="expression" dxfId="9915" priority="10704">
      <formula>AND(P16="",AND(Q16:AC16=""))</formula>
    </cfRule>
  </conditionalFormatting>
  <conditionalFormatting sqref="AA16">
    <cfRule type="expression" dxfId="9914" priority="10447">
      <formula>FL16&lt;&gt;""</formula>
    </cfRule>
    <cfRule type="expression" dxfId="9913" priority="10692">
      <formula>AND(P16&lt;&gt;"",OR(Q16:AC16&lt;&gt;""))</formula>
    </cfRule>
    <cfRule type="expression" dxfId="9912" priority="10703">
      <formula>AND(P16="",AND(Q16:AC16=""))</formula>
    </cfRule>
  </conditionalFormatting>
  <conditionalFormatting sqref="AB16">
    <cfRule type="expression" dxfId="9911" priority="10446">
      <formula>FL16&lt;&gt;""</formula>
    </cfRule>
    <cfRule type="expression" dxfId="9910" priority="10691">
      <formula>AND(P16&lt;&gt;"",OR(Q16:AC16&lt;&gt;""))</formula>
    </cfRule>
    <cfRule type="expression" dxfId="9909" priority="10702">
      <formula>AND(P16="",AND(Q16:AC16=""))</formula>
    </cfRule>
  </conditionalFormatting>
  <conditionalFormatting sqref="AC16">
    <cfRule type="expression" dxfId="9908" priority="10445">
      <formula>FL16&lt;&gt;""</formula>
    </cfRule>
    <cfRule type="expression" dxfId="9907" priority="10690">
      <formula>AND(P16&lt;&gt;"",OR(Q16:AC16&lt;&gt;""))</formula>
    </cfRule>
    <cfRule type="expression" dxfId="9906" priority="10701">
      <formula>AND(P16="",AND(Q16:AC16=""))</formula>
    </cfRule>
  </conditionalFormatting>
  <conditionalFormatting sqref="AD16">
    <cfRule type="expression" dxfId="9905" priority="10444">
      <formula>FL16&lt;&gt;""</formula>
    </cfRule>
    <cfRule type="expression" dxfId="9904" priority="10687">
      <formula>AND(AD16="無",OR(AE16:AH16&lt;&gt;""))</formula>
    </cfRule>
    <cfRule type="expression" dxfId="9903" priority="10688">
      <formula>AND(AD16="有",AND(AE16:AH16=""))</formula>
    </cfRule>
    <cfRule type="expression" dxfId="9902" priority="10689">
      <formula>AD16=""</formula>
    </cfRule>
  </conditionalFormatting>
  <conditionalFormatting sqref="AE16">
    <cfRule type="expression" dxfId="9901" priority="10682">
      <formula>AND(AD16="無",OR(AE16:AH16&lt;&gt;""))</formula>
    </cfRule>
    <cfRule type="expression" dxfId="9900" priority="10686">
      <formula>AND(AD16="有",AND(AE16:AH16=""))</formula>
    </cfRule>
  </conditionalFormatting>
  <conditionalFormatting sqref="AF16">
    <cfRule type="expression" dxfId="9899" priority="10681">
      <formula>AND(AD16="無",OR(AE16:AH16&lt;&gt;""))</formula>
    </cfRule>
    <cfRule type="expression" dxfId="9898" priority="10685">
      <formula>AND(AD16="有",AND(AE16:AH16=""))</formula>
    </cfRule>
  </conditionalFormatting>
  <conditionalFormatting sqref="AG16">
    <cfRule type="expression" dxfId="9897" priority="10680">
      <formula>AND(AD16="無",OR(AE16:AH16&lt;&gt;""))</formula>
    </cfRule>
    <cfRule type="expression" dxfId="9896" priority="10684">
      <formula>AND(AD16="有",AND(AE16:AH16=""))</formula>
    </cfRule>
  </conditionalFormatting>
  <conditionalFormatting sqref="AH16">
    <cfRule type="expression" dxfId="9895" priority="10679">
      <formula>AND(AD16="無",OR(AE16:AH16&lt;&gt;""))</formula>
    </cfRule>
    <cfRule type="expression" dxfId="9894" priority="10683">
      <formula>AND(AD16="有",AND(AE16:AH16=""))</formula>
    </cfRule>
  </conditionalFormatting>
  <conditionalFormatting sqref="AI16">
    <cfRule type="expression" dxfId="9893" priority="10443">
      <formula>FL16&lt;&gt;""</formula>
    </cfRule>
    <cfRule type="expression" dxfId="9892" priority="10678">
      <formula>AI16=""</formula>
    </cfRule>
  </conditionalFormatting>
  <conditionalFormatting sqref="AJ16">
    <cfRule type="expression" dxfId="9891" priority="10442">
      <formula>FL16&lt;&gt;""</formula>
    </cfRule>
    <cfRule type="expression" dxfId="9890" priority="10677">
      <formula>AJ16=""</formula>
    </cfRule>
  </conditionalFormatting>
  <conditionalFormatting sqref="AK16">
    <cfRule type="expression" dxfId="9889" priority="10441">
      <formula>FL16&lt;&gt;""</formula>
    </cfRule>
    <cfRule type="expression" dxfId="9888" priority="10676">
      <formula>AK16=""</formula>
    </cfRule>
  </conditionalFormatting>
  <conditionalFormatting sqref="AL16">
    <cfRule type="expression" dxfId="9887" priority="10440">
      <formula>FL16&lt;&gt;""</formula>
    </cfRule>
    <cfRule type="expression" dxfId="9886" priority="10675">
      <formula>AL16=""</formula>
    </cfRule>
  </conditionalFormatting>
  <conditionalFormatting sqref="AM16">
    <cfRule type="expression" dxfId="9885" priority="10439">
      <formula>FL16&lt;&gt;""</formula>
    </cfRule>
    <cfRule type="expression" dxfId="9884" priority="10670">
      <formula>AND(AM16="なし",AN16&lt;&gt;"")</formula>
    </cfRule>
    <cfRule type="expression" dxfId="9883" priority="10671">
      <formula>AND(AM16="あり",AN16="")</formula>
    </cfRule>
    <cfRule type="expression" dxfId="9882" priority="10674">
      <formula>AM16=""</formula>
    </cfRule>
  </conditionalFormatting>
  <conditionalFormatting sqref="AN16">
    <cfRule type="expression" dxfId="9881" priority="10672">
      <formula>AND(AM16="なし",AN16&lt;&gt;"")</formula>
    </cfRule>
    <cfRule type="expression" dxfId="9880" priority="10673">
      <formula>AND(AM16="あり",AN16="")</formula>
    </cfRule>
  </conditionalFormatting>
  <conditionalFormatting sqref="AO16">
    <cfRule type="expression" dxfId="9879" priority="10438">
      <formula>FL16&lt;&gt;""</formula>
    </cfRule>
    <cfRule type="expression" dxfId="9878" priority="10668">
      <formula>AND(AO16&lt;&gt;"",OR(AP16:BC16&lt;&gt;""))</formula>
    </cfRule>
    <cfRule type="expression" dxfId="9877" priority="10669">
      <formula>AND(AO16="",AND(AP16:BC16=""))</formula>
    </cfRule>
  </conditionalFormatting>
  <conditionalFormatting sqref="AP16">
    <cfRule type="expression" dxfId="9876" priority="10437">
      <formula>FL16&lt;&gt;""</formula>
    </cfRule>
    <cfRule type="expression" dxfId="9875" priority="10666">
      <formula>AND(AO16&lt;&gt;"",OR(AP16:BC16&lt;&gt;""))</formula>
    </cfRule>
    <cfRule type="expression" dxfId="9874" priority="10667">
      <formula>AND(AO16="",AND(AP16:BC16=""))</formula>
    </cfRule>
  </conditionalFormatting>
  <conditionalFormatting sqref="AQ16">
    <cfRule type="expression" dxfId="9873" priority="10436">
      <formula>FL16&lt;&gt;""</formula>
    </cfRule>
    <cfRule type="expression" dxfId="9872" priority="10664">
      <formula>AND(AO16&lt;&gt;"",OR(AP16:BC16&lt;&gt;""))</formula>
    </cfRule>
    <cfRule type="expression" dxfId="9871" priority="10665">
      <formula>AND(AO16="",AND(AP16:BC16=""))</formula>
    </cfRule>
  </conditionalFormatting>
  <conditionalFormatting sqref="AR16">
    <cfRule type="expression" dxfId="9870" priority="10435">
      <formula>FL16&lt;&gt;""</formula>
    </cfRule>
    <cfRule type="expression" dxfId="9869" priority="10662">
      <formula>AND(AO16&lt;&gt;"",OR(AP16:BC16&lt;&gt;""))</formula>
    </cfRule>
    <cfRule type="expression" dxfId="9868" priority="10663">
      <formula>AND(AO16="",AND(AP16:BC16=""))</formula>
    </cfRule>
  </conditionalFormatting>
  <conditionalFormatting sqref="AS16">
    <cfRule type="expression" dxfId="9867" priority="10434">
      <formula>FL16&lt;&gt;""</formula>
    </cfRule>
    <cfRule type="expression" dxfId="9866" priority="10660">
      <formula>AND(AO16&lt;&gt;"",OR(AP16:BC16&lt;&gt;""))</formula>
    </cfRule>
    <cfRule type="expression" dxfId="9865" priority="10661">
      <formula>AND(AO16="",AND(AP16:BC16=""))</formula>
    </cfRule>
  </conditionalFormatting>
  <conditionalFormatting sqref="AT16">
    <cfRule type="expression" dxfId="9864" priority="10433">
      <formula>FL16&lt;&gt;""</formula>
    </cfRule>
    <cfRule type="expression" dxfId="9863" priority="10658">
      <formula>AND(AO16&lt;&gt;"",OR(AP16:BC16&lt;&gt;""))</formula>
    </cfRule>
    <cfRule type="expression" dxfId="9862" priority="10659">
      <formula>AND(AO16="",AND(AP16:BC16=""))</formula>
    </cfRule>
  </conditionalFormatting>
  <conditionalFormatting sqref="AU16">
    <cfRule type="expression" dxfId="9861" priority="10432">
      <formula>FL16&lt;&gt;""</formula>
    </cfRule>
    <cfRule type="expression" dxfId="9860" priority="10656">
      <formula>AND(AO16&lt;&gt;"",OR(AP16:BC16&lt;&gt;""))</formula>
    </cfRule>
    <cfRule type="expression" dxfId="9859" priority="10657">
      <formula>AND(AO16="",AND(AP16:BC16=""))</formula>
    </cfRule>
  </conditionalFormatting>
  <conditionalFormatting sqref="AV16">
    <cfRule type="expression" dxfId="9858" priority="10431">
      <formula>FL16&lt;&gt;""</formula>
    </cfRule>
    <cfRule type="expression" dxfId="9857" priority="10654">
      <formula>AND(AO16&lt;&gt;"",OR(AP16:BC16&lt;&gt;""))</formula>
    </cfRule>
    <cfRule type="expression" dxfId="9856" priority="10655">
      <formula>AND(AO16="",AND(AP16:BC16=""))</formula>
    </cfRule>
  </conditionalFormatting>
  <conditionalFormatting sqref="AW16">
    <cfRule type="expression" dxfId="9855" priority="10430">
      <formula>FL16&lt;&gt;""</formula>
    </cfRule>
    <cfRule type="expression" dxfId="9854" priority="10652">
      <formula>AND(AO16&lt;&gt;"",OR(AP16:BC16&lt;&gt;""))</formula>
    </cfRule>
    <cfRule type="expression" dxfId="9853" priority="10653">
      <formula>AND(AO16="",AND(AP16:BC16=""))</formula>
    </cfRule>
  </conditionalFormatting>
  <conditionalFormatting sqref="AX16">
    <cfRule type="expression" dxfId="9852" priority="10429">
      <formula>FL16&lt;&gt;""</formula>
    </cfRule>
    <cfRule type="expression" dxfId="9851" priority="10650">
      <formula>AND(AO16&lt;&gt;"",OR(AP16:BC16&lt;&gt;""))</formula>
    </cfRule>
    <cfRule type="expression" dxfId="9850" priority="10651">
      <formula>AND(AO16="",AND(AP16:BC16=""))</formula>
    </cfRule>
  </conditionalFormatting>
  <conditionalFormatting sqref="AY16">
    <cfRule type="expression" dxfId="9849" priority="10428">
      <formula>FL16&lt;&gt;""</formula>
    </cfRule>
    <cfRule type="expression" dxfId="9848" priority="10648">
      <formula>AND(AO16&lt;&gt;"",OR(AP16:BC16&lt;&gt;""))</formula>
    </cfRule>
    <cfRule type="expression" dxfId="9847" priority="10649">
      <formula>AND(AO16="",AND(AP16:BC16=""))</formula>
    </cfRule>
  </conditionalFormatting>
  <conditionalFormatting sqref="AZ16">
    <cfRule type="expression" dxfId="9846" priority="10427">
      <formula>FL16&lt;&gt;""</formula>
    </cfRule>
    <cfRule type="expression" dxfId="9845" priority="10646">
      <formula>AND(AO16&lt;&gt;"",OR(AP16:BC16&lt;&gt;""))</formula>
    </cfRule>
    <cfRule type="expression" dxfId="9844" priority="10647">
      <formula>AND(AO16="",AND(AP16:BC16=""))</formula>
    </cfRule>
  </conditionalFormatting>
  <conditionalFormatting sqref="BA16">
    <cfRule type="expression" dxfId="9843" priority="10426">
      <formula>FL16&lt;&gt;""</formula>
    </cfRule>
    <cfRule type="expression" dxfId="9842" priority="10644">
      <formula>AND(AO16&lt;&gt;"",OR(AP16:BC16&lt;&gt;""))</formula>
    </cfRule>
    <cfRule type="expression" dxfId="9841" priority="10645">
      <formula>AND(AO16="",AND(AP16:BC16=""))</formula>
    </cfRule>
  </conditionalFormatting>
  <conditionalFormatting sqref="BB16">
    <cfRule type="expression" dxfId="9840" priority="10425">
      <formula>FL16&lt;&gt;""</formula>
    </cfRule>
    <cfRule type="expression" dxfId="9839" priority="10642">
      <formula>AND(AO16&lt;&gt;"",OR(AP16:BC16&lt;&gt;""))</formula>
    </cfRule>
    <cfRule type="expression" dxfId="9838" priority="10643">
      <formula>AND(AO16="",AND(AP16:BC16=""))</formula>
    </cfRule>
  </conditionalFormatting>
  <conditionalFormatting sqref="BC16">
    <cfRule type="expression" dxfId="9837" priority="10424">
      <formula>FL16&lt;&gt;""</formula>
    </cfRule>
    <cfRule type="expression" dxfId="9836" priority="10640">
      <formula>AND(AO16&lt;&gt;"",OR(AP16:BC16&lt;&gt;""))</formula>
    </cfRule>
    <cfRule type="expression" dxfId="9835" priority="10641">
      <formula>AND(AO16="",AND(AP16:BC16=""))</formula>
    </cfRule>
  </conditionalFormatting>
  <conditionalFormatting sqref="BF16">
    <cfRule type="expression" dxfId="9834" priority="10481">
      <formula>AND(BD16="独居",BF16&gt;=1)</formula>
    </cfRule>
    <cfRule type="expression" dxfId="9833" priority="10638">
      <formula>AND(BD16="同居",AND(BM16="",BF16&lt;&gt;COUNTA(BH16:BL16)))</formula>
    </cfRule>
    <cfRule type="expression" dxfId="9832" priority="10639">
      <formula>AND(BD16="同居",OR(BF16="",BF16=0))</formula>
    </cfRule>
  </conditionalFormatting>
  <conditionalFormatting sqref="BG16">
    <cfRule type="expression" dxfId="9831" priority="10636">
      <formula>AND(BD16="独居",BG16&gt;=1)</formula>
    </cfRule>
    <cfRule type="expression" dxfId="9830" priority="10637">
      <formula>AND(BD16="同居",OR(BG16="",BG16&gt;BF16))</formula>
    </cfRule>
  </conditionalFormatting>
  <conditionalFormatting sqref="BH16">
    <cfRule type="expression" dxfId="9829" priority="10629">
      <formula>AND(BD16="独居",OR(BH16:BM16&lt;&gt;""))</formula>
    </cfRule>
    <cfRule type="expression" dxfId="9828" priority="10635">
      <formula>AND(BD16="同居",AND(BM16="",BF16&lt;&gt;COUNTA(BH16:BL16)))</formula>
    </cfRule>
  </conditionalFormatting>
  <conditionalFormatting sqref="BI16">
    <cfRule type="expression" dxfId="9827" priority="10628">
      <formula>AND(BD16="独居",OR(BH16:BM16&lt;&gt;""))</formula>
    </cfRule>
    <cfRule type="expression" dxfId="9826" priority="10634">
      <formula>AND(BD16="同居",AND(BM16="",BF16&lt;&gt;COUNTA(BH16:BL16)))</formula>
    </cfRule>
  </conditionalFormatting>
  <conditionalFormatting sqref="BJ16">
    <cfRule type="expression" dxfId="9825" priority="10627">
      <formula>AND(BD16="独居",OR(BH16:BM16&lt;&gt;""))</formula>
    </cfRule>
    <cfRule type="expression" dxfId="9824" priority="10633">
      <formula>AND(BD16="同居",AND(BM16="",BF16&lt;&gt;COUNTA(BH16:BL16)))</formula>
    </cfRule>
  </conditionalFormatting>
  <conditionalFormatting sqref="BK16">
    <cfRule type="expression" dxfId="9823" priority="10626">
      <formula>AND(BD16="独居",OR(BH16:BM16&lt;&gt;""))</formula>
    </cfRule>
    <cfRule type="expression" dxfId="9822" priority="10632">
      <formula>AND(BD16="同居",AND(BM16="",BF16&lt;&gt;COUNTA(BH16:BL16)))</formula>
    </cfRule>
  </conditionalFormatting>
  <conditionalFormatting sqref="BL16">
    <cfRule type="expression" dxfId="9821" priority="10625">
      <formula>AND(BD16="独居",OR(BH16:BM16&lt;&gt;""))</formula>
    </cfRule>
    <cfRule type="expression" dxfId="9820" priority="10631">
      <formula>AND(BD16="同居",AND(BM16="",BF16&lt;&gt;COUNTA(BH16:BL16)))</formula>
    </cfRule>
  </conditionalFormatting>
  <conditionalFormatting sqref="BM16">
    <cfRule type="expression" dxfId="9819" priority="10624">
      <formula>AND(BD16="独居",OR(BH16:BM16&lt;&gt;""))</formula>
    </cfRule>
    <cfRule type="expression" dxfId="9818" priority="10630">
      <formula>AND(BD16="同居",AND(BM16="",BF16&lt;&gt;COUNTA(BH16:BL16)))</formula>
    </cfRule>
  </conditionalFormatting>
  <conditionalFormatting sqref="CF16">
    <cfRule type="expression" dxfId="9817" priority="10411">
      <formula>FL16&lt;&gt;""</formula>
    </cfRule>
    <cfRule type="expression" dxfId="9816" priority="10623">
      <formula>CF16=""</formula>
    </cfRule>
  </conditionalFormatting>
  <conditionalFormatting sqref="CG16">
    <cfRule type="expression" dxfId="9815" priority="10410">
      <formula>FL16&lt;&gt;""</formula>
    </cfRule>
    <cfRule type="expression" dxfId="9814" priority="10622">
      <formula>CG16=""</formula>
    </cfRule>
  </conditionalFormatting>
  <conditionalFormatting sqref="CH16">
    <cfRule type="expression" dxfId="9813" priority="10409">
      <formula>FL16&lt;&gt;""</formula>
    </cfRule>
    <cfRule type="expression" dxfId="9812" priority="10621">
      <formula>CH16=""</formula>
    </cfRule>
  </conditionalFormatting>
  <conditionalFormatting sqref="CI16">
    <cfRule type="expression" dxfId="9811" priority="10408">
      <formula>FL16&lt;&gt;""</formula>
    </cfRule>
    <cfRule type="expression" dxfId="9810" priority="10620">
      <formula>CI16=""</formula>
    </cfRule>
  </conditionalFormatting>
  <conditionalFormatting sqref="CJ16">
    <cfRule type="expression" dxfId="9809" priority="10407">
      <formula>FL16&lt;&gt;""</formula>
    </cfRule>
    <cfRule type="expression" dxfId="9808" priority="10619">
      <formula>CJ16=""</formula>
    </cfRule>
  </conditionalFormatting>
  <conditionalFormatting sqref="CK16">
    <cfRule type="expression" dxfId="9807" priority="10406">
      <formula>FL16&lt;&gt;""</formula>
    </cfRule>
    <cfRule type="expression" dxfId="9806" priority="10618">
      <formula>CK16=""</formula>
    </cfRule>
  </conditionalFormatting>
  <conditionalFormatting sqref="CL16">
    <cfRule type="expression" dxfId="9805" priority="10405">
      <formula>FL16&lt;&gt;""</formula>
    </cfRule>
    <cfRule type="expression" dxfId="9804" priority="10617">
      <formula>CL16=""</formula>
    </cfRule>
  </conditionalFormatting>
  <conditionalFormatting sqref="CM16">
    <cfRule type="expression" dxfId="9803" priority="10404">
      <formula>FL16&lt;&gt;""</formula>
    </cfRule>
    <cfRule type="expression" dxfId="9802" priority="10616">
      <formula>CM16=""</formula>
    </cfRule>
  </conditionalFormatting>
  <conditionalFormatting sqref="CN16">
    <cfRule type="expression" dxfId="9801" priority="10480">
      <formula>AND(CM16=0,CN16&lt;&gt;"")</formula>
    </cfRule>
    <cfRule type="expression" dxfId="9800" priority="10615">
      <formula>AND(CM16&gt;0,CN16="")</formula>
    </cfRule>
  </conditionalFormatting>
  <conditionalFormatting sqref="CO16">
    <cfRule type="expression" dxfId="9799" priority="10403">
      <formula>FL16&lt;&gt;""</formula>
    </cfRule>
    <cfRule type="expression" dxfId="9798" priority="10613">
      <formula>AND(CO16&lt;&gt;"",OR(CP16:CS16&lt;&gt;""))</formula>
    </cfRule>
    <cfRule type="expression" dxfId="9797" priority="10614">
      <formula>AND(CO16="",AND(CP16:CS16=""))</formula>
    </cfRule>
  </conditionalFormatting>
  <conditionalFormatting sqref="CP16">
    <cfRule type="expression" dxfId="9796" priority="10402">
      <formula>FL16&lt;&gt;""</formula>
    </cfRule>
    <cfRule type="expression" dxfId="9795" priority="10611">
      <formula>AND(CO16&lt;&gt;"",OR(CP16:CS16&lt;&gt;""))</formula>
    </cfRule>
    <cfRule type="expression" dxfId="9794" priority="10612">
      <formula>AND(CO16="",AND(CP16:CS16=""))</formula>
    </cfRule>
  </conditionalFormatting>
  <conditionalFormatting sqref="CQ16">
    <cfRule type="expression" dxfId="9793" priority="10401">
      <formula>FL16&lt;&gt;""</formula>
    </cfRule>
    <cfRule type="expression" dxfId="9792" priority="10609">
      <formula>AND(CO16&lt;&gt;"",OR(CP16:CS16&lt;&gt;""))</formula>
    </cfRule>
    <cfRule type="expression" dxfId="9791" priority="10610">
      <formula>AND(CO16="",AND(CP16:CS16=""))</formula>
    </cfRule>
  </conditionalFormatting>
  <conditionalFormatting sqref="CR16">
    <cfRule type="expression" dxfId="9790" priority="10400">
      <formula>FL16&lt;&gt;""</formula>
    </cfRule>
    <cfRule type="expression" dxfId="9789" priority="10607">
      <formula>AND(CO16&lt;&gt;"",OR(CP16:CS16&lt;&gt;""))</formula>
    </cfRule>
    <cfRule type="expression" dxfId="9788" priority="10608">
      <formula>AND(CO16="",AND(CP16:CS16=""))</formula>
    </cfRule>
  </conditionalFormatting>
  <conditionalFormatting sqref="CS16">
    <cfRule type="expression" dxfId="9787" priority="10399">
      <formula>FL16&lt;&gt;""</formula>
    </cfRule>
    <cfRule type="expression" dxfId="9786" priority="10605">
      <formula>AND(CO16&lt;&gt;"",OR(CP16:CS16&lt;&gt;""))</formula>
    </cfRule>
    <cfRule type="expression" dxfId="9785" priority="10606">
      <formula>AND(CO16="",AND(CP16:CS16=""))</formula>
    </cfRule>
  </conditionalFormatting>
  <conditionalFormatting sqref="CT16">
    <cfRule type="expression" dxfId="9784" priority="10398">
      <formula>FL16&lt;&gt;""</formula>
    </cfRule>
    <cfRule type="expression" dxfId="9783" priority="10604">
      <formula>CT16=""</formula>
    </cfRule>
  </conditionalFormatting>
  <conditionalFormatting sqref="CU16">
    <cfRule type="expression" dxfId="9782" priority="10397">
      <formula>FL16&lt;&gt;""</formula>
    </cfRule>
    <cfRule type="expression" dxfId="9781" priority="10603">
      <formula>CU16=""</formula>
    </cfRule>
  </conditionalFormatting>
  <conditionalFormatting sqref="CV16">
    <cfRule type="expression" dxfId="9780" priority="10396">
      <formula>FL16&lt;&gt;""</formula>
    </cfRule>
    <cfRule type="expression" dxfId="9779" priority="10601">
      <formula>AND(CV16&lt;&gt;"",OR(CW16:DH16&lt;&gt;""))</formula>
    </cfRule>
    <cfRule type="expression" dxfId="9778" priority="10602">
      <formula>AND(CV16="",AND(CW16:DH16=""))</formula>
    </cfRule>
  </conditionalFormatting>
  <conditionalFormatting sqref="CW16">
    <cfRule type="expression" dxfId="9777" priority="10395">
      <formula>FL16&lt;&gt;""</formula>
    </cfRule>
    <cfRule type="expression" dxfId="9776" priority="10575">
      <formula>AND(CX16&lt;&gt;"",CW16="")</formula>
    </cfRule>
    <cfRule type="expression" dxfId="9775" priority="10599">
      <formula>AND(CV16&lt;&gt;"",OR(CW16:DH16&lt;&gt;""))</formula>
    </cfRule>
    <cfRule type="expression" dxfId="9774" priority="10600">
      <formula>AND(CV16="",AND(CW16:DH16=""))</formula>
    </cfRule>
  </conditionalFormatting>
  <conditionalFormatting sqref="CX16">
    <cfRule type="expression" dxfId="9773" priority="10394">
      <formula>FL16&lt;&gt;""</formula>
    </cfRule>
    <cfRule type="expression" dxfId="9772" priority="10576">
      <formula>AND(CW16&lt;&gt;"",CX16="")</formula>
    </cfRule>
    <cfRule type="expression" dxfId="9771" priority="10597">
      <formula>AND(CV16&lt;&gt;"",OR(CW16:DH16&lt;&gt;""))</formula>
    </cfRule>
    <cfRule type="expression" dxfId="9770" priority="10598">
      <formula>AND(CV16="",AND(CW16:DH16=""))</formula>
    </cfRule>
  </conditionalFormatting>
  <conditionalFormatting sqref="CY16">
    <cfRule type="expression" dxfId="9769" priority="10393">
      <formula>FL16&lt;&gt;""</formula>
    </cfRule>
    <cfRule type="expression" dxfId="9768" priority="10595">
      <formula>AND(CV16&lt;&gt;"",OR(CW16:DH16&lt;&gt;""))</formula>
    </cfRule>
    <cfRule type="expression" dxfId="9767" priority="10596">
      <formula>AND(CV16="",AND(CW16:DH16=""))</formula>
    </cfRule>
  </conditionalFormatting>
  <conditionalFormatting sqref="CZ16">
    <cfRule type="expression" dxfId="9766" priority="10392">
      <formula>FL16&lt;&gt;""</formula>
    </cfRule>
    <cfRule type="expression" dxfId="9765" priority="10573">
      <formula>AND(DA16&lt;&gt;"",CZ16="")</formula>
    </cfRule>
    <cfRule type="expression" dxfId="9764" priority="10593">
      <formula>AND(CV16&lt;&gt;"",OR(CW16:DH16&lt;&gt;""))</formula>
    </cfRule>
    <cfRule type="expression" dxfId="9763" priority="10594">
      <formula>AND(CV16="",AND(CW16:DH16=""))</formula>
    </cfRule>
  </conditionalFormatting>
  <conditionalFormatting sqref="DA16">
    <cfRule type="expression" dxfId="9762" priority="10391">
      <formula>FL16&lt;&gt;""</formula>
    </cfRule>
    <cfRule type="expression" dxfId="9761" priority="10574">
      <formula>AND(CZ16&lt;&gt;"",DA16="")</formula>
    </cfRule>
    <cfRule type="expression" dxfId="9760" priority="10591">
      <formula>AND(CV16&lt;&gt;"",OR(CW16:DH16&lt;&gt;""))</formula>
    </cfRule>
    <cfRule type="expression" dxfId="9759" priority="10592">
      <formula>AND(CV16="",AND(CW16:DH16=""))</formula>
    </cfRule>
  </conditionalFormatting>
  <conditionalFormatting sqref="DB16">
    <cfRule type="expression" dxfId="9758" priority="10390">
      <formula>FL16&lt;&gt;""</formula>
    </cfRule>
    <cfRule type="expression" dxfId="9757" priority="10589">
      <formula>AND(CV16&lt;&gt;"",OR(CW16:DH16&lt;&gt;""))</formula>
    </cfRule>
    <cfRule type="expression" dxfId="9756" priority="10590">
      <formula>AND(CV16="",AND(CW16:DH16=""))</formula>
    </cfRule>
  </conditionalFormatting>
  <conditionalFormatting sqref="DC16">
    <cfRule type="expression" dxfId="9755" priority="10389">
      <formula>FL16&lt;&gt;""</formula>
    </cfRule>
    <cfRule type="expression" dxfId="9754" priority="10587">
      <formula>AND(CV16&lt;&gt;"",OR(CW16:DH16&lt;&gt;""))</formula>
    </cfRule>
    <cfRule type="expression" dxfId="9753" priority="10588">
      <formula>AND(CV16="",AND(CW16:DH16=""))</formula>
    </cfRule>
  </conditionalFormatting>
  <conditionalFormatting sqref="DD16">
    <cfRule type="expression" dxfId="9752" priority="10388">
      <formula>FL16&lt;&gt;""</formula>
    </cfRule>
    <cfRule type="expression" dxfId="9751" priority="10585">
      <formula>AND(CV16&lt;&gt;"",OR(CW16:DH16&lt;&gt;""))</formula>
    </cfRule>
    <cfRule type="expression" dxfId="9750" priority="10586">
      <formula>AND(CV16="",AND(CW16:DH16=""))</formula>
    </cfRule>
  </conditionalFormatting>
  <conditionalFormatting sqref="DE16">
    <cfRule type="expression" dxfId="9749" priority="10387">
      <formula>FL16&lt;&gt;""</formula>
    </cfRule>
    <cfRule type="expression" dxfId="9748" priority="10569">
      <formula>AND(DF16&lt;&gt;"",DE16="")</formula>
    </cfRule>
    <cfRule type="expression" dxfId="9747" priority="10583">
      <formula>AND(CV16&lt;&gt;"",OR(CW16:DH16&lt;&gt;""))</formula>
    </cfRule>
    <cfRule type="expression" dxfId="9746" priority="10584">
      <formula>AND(CV16="",AND(CW16:DH16=""))</formula>
    </cfRule>
  </conditionalFormatting>
  <conditionalFormatting sqref="DF16">
    <cfRule type="expression" dxfId="9745" priority="10386">
      <formula>FL16&lt;&gt;""</formula>
    </cfRule>
    <cfRule type="expression" dxfId="9744" priority="10570">
      <formula>AND(DE16&lt;&gt;"",DF16="")</formula>
    </cfRule>
    <cfRule type="expression" dxfId="9743" priority="10581">
      <formula>AND(CV16&lt;&gt;"",OR(CW16:DH16&lt;&gt;""))</formula>
    </cfRule>
    <cfRule type="expression" dxfId="9742" priority="10582">
      <formula>AND(CV16="",AND(CW16:DH16=""))</formula>
    </cfRule>
  </conditionalFormatting>
  <conditionalFormatting sqref="DG16">
    <cfRule type="expression" dxfId="9741" priority="10385">
      <formula>FL16&lt;&gt;""</formula>
    </cfRule>
    <cfRule type="expression" dxfId="9740" priority="10579">
      <formula>AND(CV16&lt;&gt;"",OR(CW16:DH16&lt;&gt;""))</formula>
    </cfRule>
    <cfRule type="expression" dxfId="9739" priority="10580">
      <formula>AND(CV16="",AND(CW16:DH16=""))</formula>
    </cfRule>
  </conditionalFormatting>
  <conditionalFormatting sqref="DH16">
    <cfRule type="expression" dxfId="9738" priority="10384">
      <formula>FL16&lt;&gt;""</formula>
    </cfRule>
    <cfRule type="expression" dxfId="9737" priority="10577">
      <formula>AND(CV16&lt;&gt;"",OR(CW16:DH16&lt;&gt;""))</formula>
    </cfRule>
    <cfRule type="expression" dxfId="9736" priority="10578">
      <formula>AND(CV16="",AND(CW16:DH16=""))</formula>
    </cfRule>
  </conditionalFormatting>
  <conditionalFormatting sqref="DI16">
    <cfRule type="expression" dxfId="9735" priority="10383">
      <formula>FL16&lt;&gt;""</formula>
    </cfRule>
    <cfRule type="expression" dxfId="9734" priority="10572">
      <formula>DI16=""</formula>
    </cfRule>
  </conditionalFormatting>
  <conditionalFormatting sqref="DJ16">
    <cfRule type="expression" dxfId="9733" priority="10382">
      <formula>FL16&lt;&gt;""</formula>
    </cfRule>
    <cfRule type="expression" dxfId="9732" priority="10571">
      <formula>AND(DI16&lt;&gt;"自立",DJ16="")</formula>
    </cfRule>
  </conditionalFormatting>
  <conditionalFormatting sqref="DK16">
    <cfRule type="expression" dxfId="9731" priority="10381">
      <formula>FL16&lt;&gt;""</formula>
    </cfRule>
    <cfRule type="expression" dxfId="9730" priority="10568">
      <formula>DK16=""</formula>
    </cfRule>
  </conditionalFormatting>
  <conditionalFormatting sqref="DL16">
    <cfRule type="expression" dxfId="9729" priority="10566">
      <formula>AND(DK16&lt;&gt;"アレルギー食",DL16&lt;&gt;"")</formula>
    </cfRule>
    <cfRule type="expression" dxfId="9728" priority="10567">
      <formula>AND(DK16="アレルギー食",DL16="")</formula>
    </cfRule>
  </conditionalFormatting>
  <conditionalFormatting sqref="DM16">
    <cfRule type="expression" dxfId="9727" priority="10380">
      <formula>FL16&lt;&gt;""</formula>
    </cfRule>
    <cfRule type="expression" dxfId="9726" priority="10565">
      <formula>DM16=""</formula>
    </cfRule>
  </conditionalFormatting>
  <conditionalFormatting sqref="DN16">
    <cfRule type="expression" dxfId="9725" priority="10379">
      <formula>FL16&lt;&gt;""</formula>
    </cfRule>
    <cfRule type="expression" dxfId="9724" priority="10559">
      <formula>AND(DN16&lt;&gt;"",DM16="")</formula>
    </cfRule>
    <cfRule type="expression" dxfId="9723" priority="10563">
      <formula>AND(DM16&lt;&gt;"自立",DN16="")</formula>
    </cfRule>
    <cfRule type="expression" dxfId="9722" priority="10564">
      <formula>AND(DM16="自立",DN16&lt;&gt;"")</formula>
    </cfRule>
  </conditionalFormatting>
  <conditionalFormatting sqref="DO16">
    <cfRule type="expression" dxfId="9721" priority="10378">
      <formula>FL16&lt;&gt;""</formula>
    </cfRule>
    <cfRule type="expression" dxfId="9720" priority="10562">
      <formula>DO16=""</formula>
    </cfRule>
  </conditionalFormatting>
  <conditionalFormatting sqref="DP16">
    <cfRule type="expression" dxfId="9719" priority="10377">
      <formula>FL16&lt;&gt;""</formula>
    </cfRule>
    <cfRule type="expression" dxfId="9718" priority="10558">
      <formula>AND(DP16&lt;&gt;"",DO16="")</formula>
    </cfRule>
    <cfRule type="expression" dxfId="9717" priority="10560">
      <formula>AND(DO16&lt;&gt;"自立",DP16="")</formula>
    </cfRule>
    <cfRule type="expression" dxfId="9716" priority="10561">
      <formula>AND(DO16="自立",DP16&lt;&gt;"")</formula>
    </cfRule>
  </conditionalFormatting>
  <conditionalFormatting sqref="DQ16">
    <cfRule type="expression" dxfId="9715" priority="10376">
      <formula>FL16&lt;&gt;""</formula>
    </cfRule>
    <cfRule type="expression" dxfId="9714" priority="10557">
      <formula>DQ16=""</formula>
    </cfRule>
  </conditionalFormatting>
  <conditionalFormatting sqref="DR16">
    <cfRule type="expression" dxfId="9713" priority="10375">
      <formula>FL16&lt;&gt;""</formula>
    </cfRule>
    <cfRule type="expression" dxfId="9712" priority="10554">
      <formula>AND(DR16&lt;&gt;"",DQ16="")</formula>
    </cfRule>
    <cfRule type="expression" dxfId="9711" priority="10555">
      <formula>AND(DQ16&lt;&gt;"自立",DR16="")</formula>
    </cfRule>
    <cfRule type="expression" dxfId="9710" priority="10556">
      <formula>AND(DQ16="自立",DR16&lt;&gt;"")</formula>
    </cfRule>
  </conditionalFormatting>
  <conditionalFormatting sqref="DS16">
    <cfRule type="expression" dxfId="9709" priority="10374">
      <formula>FL16&lt;&gt;""</formula>
    </cfRule>
    <cfRule type="expression" dxfId="9708" priority="10553">
      <formula>DS16=""</formula>
    </cfRule>
  </conditionalFormatting>
  <conditionalFormatting sqref="DU16">
    <cfRule type="expression" dxfId="9707" priority="10372">
      <formula>FL16&lt;&gt;""</formula>
    </cfRule>
    <cfRule type="expression" dxfId="9706" priority="10552">
      <formula>DU16=""</formula>
    </cfRule>
  </conditionalFormatting>
  <conditionalFormatting sqref="DZ16">
    <cfRule type="expression" dxfId="9705" priority="10370">
      <formula>FL16&lt;&gt;""</formula>
    </cfRule>
    <cfRule type="expression" dxfId="9704" priority="10502">
      <formula>AND(EA16&lt;&gt;"",DZ16&lt;&gt;"その他")</formula>
    </cfRule>
    <cfRule type="expression" dxfId="9703" priority="10551">
      <formula>DZ16=""</formula>
    </cfRule>
  </conditionalFormatting>
  <conditionalFormatting sqref="EA16">
    <cfRule type="expression" dxfId="9702" priority="10549">
      <formula>AND(DZ16&lt;&gt;"その他",EA16&lt;&gt;"")</formula>
    </cfRule>
    <cfRule type="expression" dxfId="9701" priority="10550">
      <formula>AND(DZ16="その他",EA16="")</formula>
    </cfRule>
  </conditionalFormatting>
  <conditionalFormatting sqref="EB16">
    <cfRule type="expression" dxfId="9700" priority="10369">
      <formula>FL16&lt;&gt;""</formula>
    </cfRule>
    <cfRule type="expression" dxfId="9699" priority="10548">
      <formula>AND(EB16:EH16="")</formula>
    </cfRule>
  </conditionalFormatting>
  <conditionalFormatting sqref="EC16">
    <cfRule type="expression" dxfId="9698" priority="10368">
      <formula>FL16&lt;&gt;""</formula>
    </cfRule>
    <cfRule type="expression" dxfId="9697" priority="10547">
      <formula>AND(EB16:EH16="")</formula>
    </cfRule>
  </conditionalFormatting>
  <conditionalFormatting sqref="ED16">
    <cfRule type="expression" dxfId="9696" priority="10367">
      <formula>FL16&lt;&gt;""</formula>
    </cfRule>
    <cfRule type="expression" dxfId="9695" priority="10546">
      <formula>AND(EB16:EH16="")</formula>
    </cfRule>
  </conditionalFormatting>
  <conditionalFormatting sqref="EE16">
    <cfRule type="expression" dxfId="9694" priority="10366">
      <formula>FL16&lt;&gt;""</formula>
    </cfRule>
    <cfRule type="expression" dxfId="9693" priority="10545">
      <formula>AND(EB16:EH16="")</formula>
    </cfRule>
  </conditionalFormatting>
  <conditionalFormatting sqref="EF16">
    <cfRule type="expression" dxfId="9692" priority="10365">
      <formula>FL16&lt;&gt;""</formula>
    </cfRule>
    <cfRule type="expression" dxfId="9691" priority="10544">
      <formula>AND(EB16:EH16="")</formula>
    </cfRule>
  </conditionalFormatting>
  <conditionalFormatting sqref="EG16">
    <cfRule type="expression" dxfId="9690" priority="10364">
      <formula>FL16&lt;&gt;""</formula>
    </cfRule>
    <cfRule type="expression" dxfId="9689" priority="10543">
      <formula>AND(EB16:EH16="")</formula>
    </cfRule>
  </conditionalFormatting>
  <conditionalFormatting sqref="EH16">
    <cfRule type="expression" dxfId="9688" priority="10363">
      <formula>FL16&lt;&gt;""</formula>
    </cfRule>
    <cfRule type="expression" dxfId="9687" priority="10542">
      <formula>AND(EB16:EH16="")</formula>
    </cfRule>
  </conditionalFormatting>
  <conditionalFormatting sqref="EK16">
    <cfRule type="expression" dxfId="9686" priority="10362">
      <formula>FL16&lt;&gt;""</formula>
    </cfRule>
    <cfRule type="expression" dxfId="9685" priority="10540">
      <formula>AND(EJ16&lt;&gt;"",EK16&lt;&gt;"")</formula>
    </cfRule>
    <cfRule type="expression" dxfId="9684" priority="10541">
      <formula>AND(EJ16="",EK16="")</formula>
    </cfRule>
  </conditionalFormatting>
  <conditionalFormatting sqref="EL16">
    <cfRule type="expression" dxfId="9683" priority="10361">
      <formula>FL16&lt;&gt;""</formula>
    </cfRule>
    <cfRule type="expression" dxfId="9682" priority="10538">
      <formula>AND(EJ16&lt;&gt;"",EL16&lt;&gt;"")</formula>
    </cfRule>
    <cfRule type="expression" dxfId="9681" priority="10539">
      <formula>AND(EJ16="",EL16="")</formula>
    </cfRule>
  </conditionalFormatting>
  <conditionalFormatting sqref="EM16">
    <cfRule type="expression" dxfId="9680" priority="10360">
      <formula>FL16&lt;&gt;""</formula>
    </cfRule>
    <cfRule type="expression" dxfId="9679" priority="10536">
      <formula>AND(EJ16&lt;&gt;"",EM16&lt;&gt;"")</formula>
    </cfRule>
    <cfRule type="expression" dxfId="9678" priority="10537">
      <formula>AND(EJ16="",EM16="")</formula>
    </cfRule>
  </conditionalFormatting>
  <conditionalFormatting sqref="EO16">
    <cfRule type="expression" dxfId="9677" priority="10530">
      <formula>AND(EJ16&lt;&gt;"",EO16&lt;&gt;"")</formula>
    </cfRule>
    <cfRule type="expression" dxfId="9676" priority="10534">
      <formula>AND(EO16&lt;&gt;"",EN16="")</formula>
    </cfRule>
    <cfRule type="expression" dxfId="9675" priority="10535">
      <formula>AND(EN16&lt;&gt;"",EO16="")</formula>
    </cfRule>
  </conditionalFormatting>
  <conditionalFormatting sqref="EP16">
    <cfRule type="expression" dxfId="9674" priority="10529">
      <formula>AND(EJ16&lt;&gt;"",EP16&lt;&gt;"")</formula>
    </cfRule>
    <cfRule type="expression" dxfId="9673" priority="10532">
      <formula>AND(EP16&lt;&gt;"",EN16="")</formula>
    </cfRule>
    <cfRule type="expression" dxfId="9672" priority="10533">
      <formula>AND(EN16&lt;&gt;"",EP16="")</formula>
    </cfRule>
  </conditionalFormatting>
  <conditionalFormatting sqref="EN16">
    <cfRule type="expression" dxfId="9671" priority="10531">
      <formula>AND(EJ16&lt;&gt;"",EN16&lt;&gt;"")</formula>
    </cfRule>
  </conditionalFormatting>
  <conditionalFormatting sqref="ER16">
    <cfRule type="expression" dxfId="9670" priority="10359">
      <formula>FL16&lt;&gt;""</formula>
    </cfRule>
    <cfRule type="expression" dxfId="9669" priority="10527">
      <formula>AND(EQ16&lt;&gt;"",ER16&lt;&gt;"")</formula>
    </cfRule>
    <cfRule type="expression" dxfId="9668" priority="10528">
      <formula>AND(EQ16="",ER16="")</formula>
    </cfRule>
  </conditionalFormatting>
  <conditionalFormatting sqref="ES16">
    <cfRule type="expression" dxfId="9667" priority="10358">
      <formula>FL16&lt;&gt;""</formula>
    </cfRule>
    <cfRule type="expression" dxfId="9666" priority="10525">
      <formula>AND(EQ16&lt;&gt;"",ES16&lt;&gt;"")</formula>
    </cfRule>
    <cfRule type="expression" dxfId="9665" priority="10526">
      <formula>AND(EQ16="",ES16="")</formula>
    </cfRule>
  </conditionalFormatting>
  <conditionalFormatting sqref="ET16">
    <cfRule type="expression" dxfId="9664" priority="10357">
      <formula>FL16&lt;&gt;""</formula>
    </cfRule>
    <cfRule type="expression" dxfId="9663" priority="10523">
      <formula>AND(EQ16&lt;&gt;"",ET16&lt;&gt;"")</formula>
    </cfRule>
    <cfRule type="expression" dxfId="9662" priority="10524">
      <formula>AND(EQ16="",ET16="")</formula>
    </cfRule>
  </conditionalFormatting>
  <conditionalFormatting sqref="EV16">
    <cfRule type="expression" dxfId="9661" priority="10517">
      <formula>AND(EQ16&lt;&gt;"",EV16&lt;&gt;"")</formula>
    </cfRule>
    <cfRule type="expression" dxfId="9660" priority="10521">
      <formula>AND(EV16&lt;&gt;"",EU16="")</formula>
    </cfRule>
    <cfRule type="expression" dxfId="9659" priority="10522">
      <formula>AND(EU16&lt;&gt;"",EV16="")</formula>
    </cfRule>
  </conditionalFormatting>
  <conditionalFormatting sqref="EW16">
    <cfRule type="expression" dxfId="9658" priority="10516">
      <formula>AND(EQ16&lt;&gt;"",EW16&lt;&gt;"")</formula>
    </cfRule>
    <cfRule type="expression" dxfId="9657" priority="10519">
      <formula>AND(EW16&lt;&gt;"",EU16="")</formula>
    </cfRule>
    <cfRule type="expression" dxfId="9656" priority="10520">
      <formula>AND(EU16&lt;&gt;"",EW16="")</formula>
    </cfRule>
  </conditionalFormatting>
  <conditionalFormatting sqref="EU16">
    <cfRule type="expression" dxfId="9655" priority="10518">
      <formula>AND(EQ16&lt;&gt;"",EU16&lt;&gt;"")</formula>
    </cfRule>
  </conditionalFormatting>
  <conditionalFormatting sqref="EQ16">
    <cfRule type="expression" dxfId="9654" priority="10515">
      <formula>AND(EQ16&lt;&gt;"",OR(ER16:EW16&lt;&gt;""))</formula>
    </cfRule>
  </conditionalFormatting>
  <conditionalFormatting sqref="EJ16">
    <cfRule type="expression" dxfId="9653" priority="10514">
      <formula>AND(EJ16&lt;&gt;"",OR(EK16:EP16&lt;&gt;""))</formula>
    </cfRule>
  </conditionalFormatting>
  <conditionalFormatting sqref="EX16">
    <cfRule type="expression" dxfId="9652" priority="10356">
      <formula>FL16&lt;&gt;""</formula>
    </cfRule>
    <cfRule type="expression" dxfId="9651" priority="10513">
      <formula>AND(EX16:FC16="")</formula>
    </cfRule>
  </conditionalFormatting>
  <conditionalFormatting sqref="EY16">
    <cfRule type="expression" dxfId="9650" priority="10355">
      <formula>FL16&lt;&gt;""</formula>
    </cfRule>
    <cfRule type="expression" dxfId="9649" priority="10512">
      <formula>AND(EX16:FC16="")</formula>
    </cfRule>
  </conditionalFormatting>
  <conditionalFormatting sqref="EZ16">
    <cfRule type="expression" dxfId="9648" priority="10354">
      <formula>FL16&lt;&gt;""</formula>
    </cfRule>
    <cfRule type="expression" dxfId="9647" priority="10511">
      <formula>AND(EX16:FC16="")</formula>
    </cfRule>
  </conditionalFormatting>
  <conditionalFormatting sqref="FA16">
    <cfRule type="expression" dxfId="9646" priority="10353">
      <formula>FL16&lt;&gt;""</formula>
    </cfRule>
    <cfRule type="expression" dxfId="9645" priority="10510">
      <formula>AND(EX16:FC16="")</formula>
    </cfRule>
  </conditionalFormatting>
  <conditionalFormatting sqref="FC16">
    <cfRule type="expression" dxfId="9644" priority="10351">
      <formula>FL16&lt;&gt;""</formula>
    </cfRule>
    <cfRule type="expression" dxfId="9643" priority="10509">
      <formula>AND(EX16:FC16="")</formula>
    </cfRule>
  </conditionalFormatting>
  <conditionalFormatting sqref="FB16">
    <cfRule type="expression" dxfId="9642" priority="10352">
      <formula>FL16&lt;&gt;""</formula>
    </cfRule>
    <cfRule type="expression" dxfId="9641" priority="10508">
      <formula>AND(EX16:FC16="")</formula>
    </cfRule>
  </conditionalFormatting>
  <conditionalFormatting sqref="FD16">
    <cfRule type="expression" dxfId="9640" priority="10350">
      <formula>FL16&lt;&gt;""</formula>
    </cfRule>
    <cfRule type="expression" dxfId="9639" priority="10507">
      <formula>FD16=""</formula>
    </cfRule>
  </conditionalFormatting>
  <conditionalFormatting sqref="FE16">
    <cfRule type="expression" dxfId="9638" priority="10505">
      <formula>AND(FD16&lt;&gt;"2人以上の体制",FE16&lt;&gt;"")</formula>
    </cfRule>
    <cfRule type="expression" dxfId="9637" priority="10506">
      <formula>AND(FD16="2人以上の体制",FE16="")</formula>
    </cfRule>
  </conditionalFormatting>
  <conditionalFormatting sqref="FF16">
    <cfRule type="expression" dxfId="9636" priority="10349">
      <formula>FL16&lt;&gt;""</formula>
    </cfRule>
    <cfRule type="expression" dxfId="9635" priority="10504">
      <formula>FF16=""</formula>
    </cfRule>
  </conditionalFormatting>
  <conditionalFormatting sqref="FG16">
    <cfRule type="expression" dxfId="9634" priority="10348">
      <formula>FL16&lt;&gt;""</formula>
    </cfRule>
    <cfRule type="expression" dxfId="9633" priority="10503">
      <formula>FG16=""</formula>
    </cfRule>
  </conditionalFormatting>
  <conditionalFormatting sqref="BN16">
    <cfRule type="expression" dxfId="9632" priority="10422">
      <formula>FL16&lt;&gt;""</formula>
    </cfRule>
    <cfRule type="expression" dxfId="9631" priority="10501">
      <formula>BN16=""</formula>
    </cfRule>
  </conditionalFormatting>
  <conditionalFormatting sqref="BO16">
    <cfRule type="expression" dxfId="9630" priority="10421">
      <formula>FL16&lt;&gt;""</formula>
    </cfRule>
    <cfRule type="expression" dxfId="9629" priority="10500">
      <formula>BO16=""</formula>
    </cfRule>
  </conditionalFormatting>
  <conditionalFormatting sqref="BP16">
    <cfRule type="expression" dxfId="9628" priority="10420">
      <formula>FL16&lt;&gt;""</formula>
    </cfRule>
    <cfRule type="expression" dxfId="9627" priority="10499">
      <formula>BP16=""</formula>
    </cfRule>
  </conditionalFormatting>
  <conditionalFormatting sqref="BQ16">
    <cfRule type="expression" dxfId="9626" priority="10419">
      <formula>FL16&lt;&gt;""</formula>
    </cfRule>
    <cfRule type="expression" dxfId="9625" priority="10488">
      <formula>AND(BQ16:BR16="")</formula>
    </cfRule>
  </conditionalFormatting>
  <conditionalFormatting sqref="BR16">
    <cfRule type="expression" dxfId="9624" priority="10418">
      <formula>FL16&lt;&gt;""</formula>
    </cfRule>
    <cfRule type="expression" dxfId="9623" priority="10498">
      <formula>AND(BQ16:BR16="")</formula>
    </cfRule>
  </conditionalFormatting>
  <conditionalFormatting sqref="BT16">
    <cfRule type="expression" dxfId="9622" priority="10493">
      <formula>AND(BS16="",BT16&lt;&gt;"")</formula>
    </cfRule>
    <cfRule type="expression" dxfId="9621" priority="10497">
      <formula>AND(BS16&lt;&gt;"",BT16="")</formula>
    </cfRule>
  </conditionalFormatting>
  <conditionalFormatting sqref="BU16">
    <cfRule type="expression" dxfId="9620" priority="10492">
      <formula>AND(BS16="",BU16&lt;&gt;"")</formula>
    </cfRule>
    <cfRule type="expression" dxfId="9619" priority="10496">
      <formula>AND(BS16&lt;&gt;"",BU16="")</formula>
    </cfRule>
  </conditionalFormatting>
  <conditionalFormatting sqref="BV16">
    <cfRule type="expression" dxfId="9618" priority="10491">
      <formula>AND(BS16="",BV16&lt;&gt;"")</formula>
    </cfRule>
    <cfRule type="expression" dxfId="9617" priority="10495">
      <formula>AND(BS16&lt;&gt;"",AND(BV16:BW16=""))</formula>
    </cfRule>
  </conditionalFormatting>
  <conditionalFormatting sqref="BW16">
    <cfRule type="expression" dxfId="9616" priority="10490">
      <formula>AND(BS16="",BW16&lt;&gt;"")</formula>
    </cfRule>
    <cfRule type="expression" dxfId="9615" priority="10494">
      <formula>AND(BS16&lt;&gt;"",AND(BV16:BW16=""))</formula>
    </cfRule>
  </conditionalFormatting>
  <conditionalFormatting sqref="BS16">
    <cfRule type="expression" dxfId="9614" priority="10489">
      <formula>AND(BS16="",OR(BT16:BW16&lt;&gt;""))</formula>
    </cfRule>
  </conditionalFormatting>
  <conditionalFormatting sqref="BX16">
    <cfRule type="expression" dxfId="9613" priority="10417">
      <formula>FL16&lt;&gt;""</formula>
    </cfRule>
    <cfRule type="expression" dxfId="9612" priority="10487">
      <formula>BX16=""</formula>
    </cfRule>
  </conditionalFormatting>
  <conditionalFormatting sqref="BY16">
    <cfRule type="expression" dxfId="9611" priority="10416">
      <formula>FL16&lt;&gt;""</formula>
    </cfRule>
    <cfRule type="expression" dxfId="9610" priority="10486">
      <formula>BY16=""</formula>
    </cfRule>
  </conditionalFormatting>
  <conditionalFormatting sqref="CB16">
    <cfRule type="expression" dxfId="9609" priority="10415">
      <formula>FL16&lt;&gt;""</formula>
    </cfRule>
    <cfRule type="expression" dxfId="9608" priority="10485">
      <formula>CB16=""</formula>
    </cfRule>
  </conditionalFormatting>
  <conditionalFormatting sqref="CC16">
    <cfRule type="expression" dxfId="9607" priority="10414">
      <formula>FL16&lt;&gt;""</formula>
    </cfRule>
    <cfRule type="expression" dxfId="9606" priority="10484">
      <formula>CC16=""</formula>
    </cfRule>
  </conditionalFormatting>
  <conditionalFormatting sqref="CD16">
    <cfRule type="expression" dxfId="9605" priority="10413">
      <formula>FL16&lt;&gt;""</formula>
    </cfRule>
    <cfRule type="expression" dxfId="9604" priority="10483">
      <formula>CD16=""</formula>
    </cfRule>
  </conditionalFormatting>
  <conditionalFormatting sqref="FJ16">
    <cfRule type="expression" dxfId="9603" priority="10482">
      <formula>FJ16=""</formula>
    </cfRule>
  </conditionalFormatting>
  <conditionalFormatting sqref="H16">
    <cfRule type="expression" dxfId="9602" priority="10463">
      <formula>FL16&lt;&gt;""</formula>
    </cfRule>
    <cfRule type="expression" dxfId="9601" priority="10479">
      <formula>H16=""</formula>
    </cfRule>
  </conditionalFormatting>
  <conditionalFormatting sqref="B16">
    <cfRule type="expression" dxfId="9600" priority="10347">
      <formula>FL16&lt;&gt;""</formula>
    </cfRule>
    <cfRule type="expression" dxfId="9599" priority="10478">
      <formula>B16=""</formula>
    </cfRule>
  </conditionalFormatting>
  <conditionalFormatting sqref="CE16">
    <cfRule type="expression" dxfId="9598" priority="10412">
      <formula>FL16&lt;&gt;""</formula>
    </cfRule>
    <cfRule type="expression" dxfId="9597" priority="10477">
      <formula>CE16=""</formula>
    </cfRule>
  </conditionalFormatting>
  <conditionalFormatting sqref="EI16">
    <cfRule type="expression" dxfId="9596" priority="10476">
      <formula>AND(OR(EB16:EG16&lt;&gt;""),EI16="")</formula>
    </cfRule>
  </conditionalFormatting>
  <conditionalFormatting sqref="BD16">
    <cfRule type="expression" dxfId="9595" priority="10423">
      <formula>FL16&lt;&gt;""</formula>
    </cfRule>
    <cfRule type="expression" dxfId="9594" priority="10475">
      <formula>BD16=""</formula>
    </cfRule>
  </conditionalFormatting>
  <conditionalFormatting sqref="BE16">
    <cfRule type="expression" dxfId="9593" priority="10474">
      <formula>AND(BD16="同居",AND(BE16="",BF16=""))</formula>
    </cfRule>
  </conditionalFormatting>
  <conditionalFormatting sqref="CA16">
    <cfRule type="expression" dxfId="9592" priority="10473">
      <formula>AND(BZ16&lt;&gt;"",CA16="")</formula>
    </cfRule>
  </conditionalFormatting>
  <conditionalFormatting sqref="BZ16">
    <cfRule type="expression" dxfId="9591" priority="10472">
      <formula>AND(BZ16="",CA16&lt;&gt;"")</formula>
    </cfRule>
  </conditionalFormatting>
  <conditionalFormatting sqref="DT16">
    <cfRule type="expression" dxfId="9590" priority="10373">
      <formula>FL16&lt;&gt;""</formula>
    </cfRule>
    <cfRule type="expression" dxfId="9589" priority="10469">
      <formula>AND(DT16&lt;&gt;"",DS16="")</formula>
    </cfRule>
    <cfRule type="expression" dxfId="9588" priority="10470">
      <formula>AND(DS16&lt;&gt;"自立",DT16="")</formula>
    </cfRule>
    <cfRule type="expression" dxfId="9587" priority="10471">
      <formula>AND(DS16="自立",DT16&lt;&gt;"")</formula>
    </cfRule>
  </conditionalFormatting>
  <conditionalFormatting sqref="DV16">
    <cfRule type="expression" dxfId="9586" priority="10371">
      <formula>FL16&lt;&gt;""</formula>
    </cfRule>
    <cfRule type="expression" dxfId="9585" priority="10466">
      <formula>AND(DV16&lt;&gt;"",DU16="")</formula>
    </cfRule>
    <cfRule type="expression" dxfId="9584" priority="10467">
      <formula>AND(DU16="自立",DV16&lt;&gt;"")</formula>
    </cfRule>
    <cfRule type="expression" dxfId="9583" priority="10468">
      <formula>AND(DU16&lt;&gt;"自立",DV16="")</formula>
    </cfRule>
  </conditionalFormatting>
  <conditionalFormatting sqref="I16">
    <cfRule type="expression" dxfId="9582" priority="10465">
      <formula>I16=""</formula>
    </cfRule>
  </conditionalFormatting>
  <conditionalFormatting sqref="O16">
    <cfRule type="expression" dxfId="9581" priority="10459">
      <formula>FL16&lt;&gt;""</formula>
    </cfRule>
    <cfRule type="expression" dxfId="9580" priority="10464">
      <formula>O16=""</formula>
    </cfRule>
  </conditionalFormatting>
  <conditionalFormatting sqref="FM16">
    <cfRule type="expression" dxfId="9579" priority="10342">
      <formula>AND(FM16="",AND(P16:FI16=""))</formula>
    </cfRule>
    <cfRule type="expression" dxfId="9578" priority="10343">
      <formula>AND(FM16&lt;&gt;"",OR(P16:FI16&lt;&gt;""))</formula>
    </cfRule>
  </conditionalFormatting>
  <conditionalFormatting sqref="FL16">
    <cfRule type="expression" dxfId="9577" priority="10344">
      <formula>AND(FL16="",AND(P16:FI16=""))</formula>
    </cfRule>
    <cfRule type="expression" dxfId="9576" priority="10346">
      <formula>AND(FL16&lt;&gt;"",OR(P16:FI16&lt;&gt;""))</formula>
    </cfRule>
  </conditionalFormatting>
  <conditionalFormatting sqref="FK16">
    <cfRule type="expression" dxfId="9575" priority="10345">
      <formula>FK16=""</formula>
    </cfRule>
  </conditionalFormatting>
  <conditionalFormatting sqref="C17">
    <cfRule type="expression" dxfId="9574" priority="10341">
      <formula>C17=""</formula>
    </cfRule>
  </conditionalFormatting>
  <conditionalFormatting sqref="D17">
    <cfRule type="expression" dxfId="9573" priority="10340">
      <formula>D17=""</formula>
    </cfRule>
  </conditionalFormatting>
  <conditionalFormatting sqref="E17">
    <cfRule type="expression" dxfId="9572" priority="10339">
      <formula>E17=""</formula>
    </cfRule>
  </conditionalFormatting>
  <conditionalFormatting sqref="G17">
    <cfRule type="expression" dxfId="9571" priority="10338">
      <formula>G17=""</formula>
    </cfRule>
  </conditionalFormatting>
  <conditionalFormatting sqref="J17">
    <cfRule type="expression" dxfId="9570" priority="10079">
      <formula>FL17&lt;&gt;""</formula>
    </cfRule>
    <cfRule type="expression" dxfId="9569" priority="10337">
      <formula>AND(J17="",K17="")</formula>
    </cfRule>
  </conditionalFormatting>
  <conditionalFormatting sqref="K17">
    <cfRule type="expression" dxfId="9568" priority="10078">
      <formula>FL17&lt;&gt;""</formula>
    </cfRule>
    <cfRule type="expression" dxfId="9567" priority="10336">
      <formula>AND(J17="",K17="")</formula>
    </cfRule>
  </conditionalFormatting>
  <conditionalFormatting sqref="N17">
    <cfRule type="expression" dxfId="9566" priority="10077">
      <formula>FL17&lt;&gt;""</formula>
    </cfRule>
    <cfRule type="expression" dxfId="9565" priority="10335">
      <formula>N17=""</formula>
    </cfRule>
  </conditionalFormatting>
  <conditionalFormatting sqref="P17">
    <cfRule type="expression" dxfId="9564" priority="10075">
      <formula>FL17&lt;&gt;""</formula>
    </cfRule>
    <cfRule type="expression" dxfId="9563" priority="10333">
      <formula>AND(P17&lt;&gt;"",OR(Q17:AC17&lt;&gt;""))</formula>
    </cfRule>
    <cfRule type="expression" dxfId="9562" priority="10334">
      <formula>AND(P17="",AND(Q17:AC17=""))</formula>
    </cfRule>
  </conditionalFormatting>
  <conditionalFormatting sqref="Q17">
    <cfRule type="expression" dxfId="9561" priority="10074">
      <formula>FL17&lt;&gt;""</formula>
    </cfRule>
    <cfRule type="expression" dxfId="9560" priority="10331">
      <formula>AND(P17&lt;&gt;"",OR(Q17:AC17&lt;&gt;""))</formula>
    </cfRule>
    <cfRule type="expression" dxfId="9559" priority="10332">
      <formula>AND(P17="",AND(Q17:AC17=""))</formula>
    </cfRule>
  </conditionalFormatting>
  <conditionalFormatting sqref="R17">
    <cfRule type="expression" dxfId="9558" priority="10073">
      <formula>FL17&lt;&gt;""</formula>
    </cfRule>
    <cfRule type="expression" dxfId="9557" priority="10329">
      <formula>AND(P17&lt;&gt;"",OR(Q17:AC17&lt;&gt;""))</formula>
    </cfRule>
    <cfRule type="expression" dxfId="9556" priority="10330">
      <formula>AND(P17="",AND(Q17:AC17=""))</formula>
    </cfRule>
  </conditionalFormatting>
  <conditionalFormatting sqref="S17">
    <cfRule type="expression" dxfId="9555" priority="10072">
      <formula>FL17&lt;&gt;""</formula>
    </cfRule>
    <cfRule type="expression" dxfId="9554" priority="10317">
      <formula>AND(P17&lt;&gt;"",OR(Q17:AC17&lt;&gt;""))</formula>
    </cfRule>
    <cfRule type="expression" dxfId="9553" priority="10328">
      <formula>AND(P17="",AND(Q17:AC17=""))</formula>
    </cfRule>
  </conditionalFormatting>
  <conditionalFormatting sqref="T17">
    <cfRule type="expression" dxfId="9552" priority="10071">
      <formula>FL17&lt;&gt;""</formula>
    </cfRule>
    <cfRule type="expression" dxfId="9551" priority="10316">
      <formula>AND(P17&lt;&gt;"",OR(Q17:AC17&lt;&gt;""))</formula>
    </cfRule>
    <cfRule type="expression" dxfId="9550" priority="10327">
      <formula>AND(P17="",AND(Q17:AC17=""))</formula>
    </cfRule>
  </conditionalFormatting>
  <conditionalFormatting sqref="U17">
    <cfRule type="expression" dxfId="9549" priority="10070">
      <formula>FL17&lt;&gt;""</formula>
    </cfRule>
    <cfRule type="expression" dxfId="9548" priority="10315">
      <formula>AND(P17&lt;&gt;"",OR(Q17:AC17&lt;&gt;""))</formula>
    </cfRule>
    <cfRule type="expression" dxfId="9547" priority="10326">
      <formula>AND(P17="",AND(Q17:AC17=""))</formula>
    </cfRule>
  </conditionalFormatting>
  <conditionalFormatting sqref="V17">
    <cfRule type="expression" dxfId="9546" priority="10069">
      <formula>FL17&lt;&gt;""</formula>
    </cfRule>
    <cfRule type="expression" dxfId="9545" priority="10314">
      <formula>AND(P17&lt;&gt;"",OR(Q17:AC17&lt;&gt;""))</formula>
    </cfRule>
    <cfRule type="expression" dxfId="9544" priority="10325">
      <formula>AND(P17="",AND(Q17:AC17=""))</formula>
    </cfRule>
  </conditionalFormatting>
  <conditionalFormatting sqref="W17">
    <cfRule type="expression" dxfId="9543" priority="10068">
      <formula>FL17&lt;&gt;""</formula>
    </cfRule>
    <cfRule type="expression" dxfId="9542" priority="10313">
      <formula>AND(P17&lt;&gt;"",OR(Q17:AC17&lt;&gt;""))</formula>
    </cfRule>
    <cfRule type="expression" dxfId="9541" priority="10324">
      <formula>AND(P17="",AND(Q17:AC17=""))</formula>
    </cfRule>
  </conditionalFormatting>
  <conditionalFormatting sqref="X17">
    <cfRule type="expression" dxfId="9540" priority="10067">
      <formula>FL17&lt;&gt;""</formula>
    </cfRule>
    <cfRule type="expression" dxfId="9539" priority="10312">
      <formula>AND(P17&lt;&gt;"",OR(Q17:AC17&lt;&gt;""))</formula>
    </cfRule>
    <cfRule type="expression" dxfId="9538" priority="10323">
      <formula>AND(P17="",AND(Q17:AC17=""))</formula>
    </cfRule>
  </conditionalFormatting>
  <conditionalFormatting sqref="Y17">
    <cfRule type="expression" dxfId="9537" priority="10066">
      <formula>FL17&lt;&gt;""</formula>
    </cfRule>
    <cfRule type="expression" dxfId="9536" priority="10311">
      <formula>AND(P17&lt;&gt;"",OR(Q17:AC17&lt;&gt;""))</formula>
    </cfRule>
    <cfRule type="expression" dxfId="9535" priority="10322">
      <formula>AND(P17="",AND(Q17:AC17=""))</formula>
    </cfRule>
  </conditionalFormatting>
  <conditionalFormatting sqref="Z17">
    <cfRule type="expression" dxfId="9534" priority="10065">
      <formula>FL17&lt;&gt;""</formula>
    </cfRule>
    <cfRule type="expression" dxfId="9533" priority="10310">
      <formula>AND(P17&lt;&gt;"",OR(Q17:AC17&lt;&gt;""))</formula>
    </cfRule>
    <cfRule type="expression" dxfId="9532" priority="10321">
      <formula>AND(P17="",AND(Q17:AC17=""))</formula>
    </cfRule>
  </conditionalFormatting>
  <conditionalFormatting sqref="AA17">
    <cfRule type="expression" dxfId="9531" priority="10064">
      <formula>FL17&lt;&gt;""</formula>
    </cfRule>
    <cfRule type="expression" dxfId="9530" priority="10309">
      <formula>AND(P17&lt;&gt;"",OR(Q17:AC17&lt;&gt;""))</formula>
    </cfRule>
    <cfRule type="expression" dxfId="9529" priority="10320">
      <formula>AND(P17="",AND(Q17:AC17=""))</formula>
    </cfRule>
  </conditionalFormatting>
  <conditionalFormatting sqref="AB17">
    <cfRule type="expression" dxfId="9528" priority="10063">
      <formula>FL17&lt;&gt;""</formula>
    </cfRule>
    <cfRule type="expression" dxfId="9527" priority="10308">
      <formula>AND(P17&lt;&gt;"",OR(Q17:AC17&lt;&gt;""))</formula>
    </cfRule>
    <cfRule type="expression" dxfId="9526" priority="10319">
      <formula>AND(P17="",AND(Q17:AC17=""))</formula>
    </cfRule>
  </conditionalFormatting>
  <conditionalFormatting sqref="AC17">
    <cfRule type="expression" dxfId="9525" priority="10062">
      <formula>FL17&lt;&gt;""</formula>
    </cfRule>
    <cfRule type="expression" dxfId="9524" priority="10307">
      <formula>AND(P17&lt;&gt;"",OR(Q17:AC17&lt;&gt;""))</formula>
    </cfRule>
    <cfRule type="expression" dxfId="9523" priority="10318">
      <formula>AND(P17="",AND(Q17:AC17=""))</formula>
    </cfRule>
  </conditionalFormatting>
  <conditionalFormatting sqref="AD17">
    <cfRule type="expression" dxfId="9522" priority="10061">
      <formula>FL17&lt;&gt;""</formula>
    </cfRule>
    <cfRule type="expression" dxfId="9521" priority="10304">
      <formula>AND(AD17="無",OR(AE17:AH17&lt;&gt;""))</formula>
    </cfRule>
    <cfRule type="expression" dxfId="9520" priority="10305">
      <formula>AND(AD17="有",AND(AE17:AH17=""))</formula>
    </cfRule>
    <cfRule type="expression" dxfId="9519" priority="10306">
      <formula>AD17=""</formula>
    </cfRule>
  </conditionalFormatting>
  <conditionalFormatting sqref="AE17">
    <cfRule type="expression" dxfId="9518" priority="10299">
      <formula>AND(AD17="無",OR(AE17:AH17&lt;&gt;""))</formula>
    </cfRule>
    <cfRule type="expression" dxfId="9517" priority="10303">
      <formula>AND(AD17="有",AND(AE17:AH17=""))</formula>
    </cfRule>
  </conditionalFormatting>
  <conditionalFormatting sqref="AF17">
    <cfRule type="expression" dxfId="9516" priority="10298">
      <formula>AND(AD17="無",OR(AE17:AH17&lt;&gt;""))</formula>
    </cfRule>
    <cfRule type="expression" dxfId="9515" priority="10302">
      <formula>AND(AD17="有",AND(AE17:AH17=""))</formula>
    </cfRule>
  </conditionalFormatting>
  <conditionalFormatting sqref="AG17">
    <cfRule type="expression" dxfId="9514" priority="10297">
      <formula>AND(AD17="無",OR(AE17:AH17&lt;&gt;""))</formula>
    </cfRule>
    <cfRule type="expression" dxfId="9513" priority="10301">
      <formula>AND(AD17="有",AND(AE17:AH17=""))</formula>
    </cfRule>
  </conditionalFormatting>
  <conditionalFormatting sqref="AH17">
    <cfRule type="expression" dxfId="9512" priority="10296">
      <formula>AND(AD17="無",OR(AE17:AH17&lt;&gt;""))</formula>
    </cfRule>
    <cfRule type="expression" dxfId="9511" priority="10300">
      <formula>AND(AD17="有",AND(AE17:AH17=""))</formula>
    </cfRule>
  </conditionalFormatting>
  <conditionalFormatting sqref="AI17">
    <cfRule type="expression" dxfId="9510" priority="10060">
      <formula>FL17&lt;&gt;""</formula>
    </cfRule>
    <cfRule type="expression" dxfId="9509" priority="10295">
      <formula>AI17=""</formula>
    </cfRule>
  </conditionalFormatting>
  <conditionalFormatting sqref="AJ17">
    <cfRule type="expression" dxfId="9508" priority="10059">
      <formula>FL17&lt;&gt;""</formula>
    </cfRule>
    <cfRule type="expression" dxfId="9507" priority="10294">
      <formula>AJ17=""</formula>
    </cfRule>
  </conditionalFormatting>
  <conditionalFormatting sqref="AK17">
    <cfRule type="expression" dxfId="9506" priority="10058">
      <formula>FL17&lt;&gt;""</formula>
    </cfRule>
    <cfRule type="expression" dxfId="9505" priority="10293">
      <formula>AK17=""</formula>
    </cfRule>
  </conditionalFormatting>
  <conditionalFormatting sqref="AL17">
    <cfRule type="expression" dxfId="9504" priority="10057">
      <formula>FL17&lt;&gt;""</formula>
    </cfRule>
    <cfRule type="expression" dxfId="9503" priority="10292">
      <formula>AL17=""</formula>
    </cfRule>
  </conditionalFormatting>
  <conditionalFormatting sqref="AM17">
    <cfRule type="expression" dxfId="9502" priority="10056">
      <formula>FL17&lt;&gt;""</formula>
    </cfRule>
    <cfRule type="expression" dxfId="9501" priority="10287">
      <formula>AND(AM17="なし",AN17&lt;&gt;"")</formula>
    </cfRule>
    <cfRule type="expression" dxfId="9500" priority="10288">
      <formula>AND(AM17="あり",AN17="")</formula>
    </cfRule>
    <cfRule type="expression" dxfId="9499" priority="10291">
      <formula>AM17=""</formula>
    </cfRule>
  </conditionalFormatting>
  <conditionalFormatting sqref="AN17">
    <cfRule type="expression" dxfId="9498" priority="10289">
      <formula>AND(AM17="なし",AN17&lt;&gt;"")</formula>
    </cfRule>
    <cfRule type="expression" dxfId="9497" priority="10290">
      <formula>AND(AM17="あり",AN17="")</formula>
    </cfRule>
  </conditionalFormatting>
  <conditionalFormatting sqref="AO17">
    <cfRule type="expression" dxfId="9496" priority="10055">
      <formula>FL17&lt;&gt;""</formula>
    </cfRule>
    <cfRule type="expression" dxfId="9495" priority="10285">
      <formula>AND(AO17&lt;&gt;"",OR(AP17:BC17&lt;&gt;""))</formula>
    </cfRule>
    <cfRule type="expression" dxfId="9494" priority="10286">
      <formula>AND(AO17="",AND(AP17:BC17=""))</formula>
    </cfRule>
  </conditionalFormatting>
  <conditionalFormatting sqref="AP17">
    <cfRule type="expression" dxfId="9493" priority="10054">
      <formula>FL17&lt;&gt;""</formula>
    </cfRule>
    <cfRule type="expression" dxfId="9492" priority="10283">
      <formula>AND(AO17&lt;&gt;"",OR(AP17:BC17&lt;&gt;""))</formula>
    </cfRule>
    <cfRule type="expression" dxfId="9491" priority="10284">
      <formula>AND(AO17="",AND(AP17:BC17=""))</formula>
    </cfRule>
  </conditionalFormatting>
  <conditionalFormatting sqref="AQ17">
    <cfRule type="expression" dxfId="9490" priority="10053">
      <formula>FL17&lt;&gt;""</formula>
    </cfRule>
    <cfRule type="expression" dxfId="9489" priority="10281">
      <formula>AND(AO17&lt;&gt;"",OR(AP17:BC17&lt;&gt;""))</formula>
    </cfRule>
    <cfRule type="expression" dxfId="9488" priority="10282">
      <formula>AND(AO17="",AND(AP17:BC17=""))</formula>
    </cfRule>
  </conditionalFormatting>
  <conditionalFormatting sqref="AR17">
    <cfRule type="expression" dxfId="9487" priority="10052">
      <formula>FL17&lt;&gt;""</formula>
    </cfRule>
    <cfRule type="expression" dxfId="9486" priority="10279">
      <formula>AND(AO17&lt;&gt;"",OR(AP17:BC17&lt;&gt;""))</formula>
    </cfRule>
    <cfRule type="expression" dxfId="9485" priority="10280">
      <formula>AND(AO17="",AND(AP17:BC17=""))</formula>
    </cfRule>
  </conditionalFormatting>
  <conditionalFormatting sqref="AS17">
    <cfRule type="expression" dxfId="9484" priority="10051">
      <formula>FL17&lt;&gt;""</formula>
    </cfRule>
    <cfRule type="expression" dxfId="9483" priority="10277">
      <formula>AND(AO17&lt;&gt;"",OR(AP17:BC17&lt;&gt;""))</formula>
    </cfRule>
    <cfRule type="expression" dxfId="9482" priority="10278">
      <formula>AND(AO17="",AND(AP17:BC17=""))</formula>
    </cfRule>
  </conditionalFormatting>
  <conditionalFormatting sqref="AT17">
    <cfRule type="expression" dxfId="9481" priority="10050">
      <formula>FL17&lt;&gt;""</formula>
    </cfRule>
    <cfRule type="expression" dxfId="9480" priority="10275">
      <formula>AND(AO17&lt;&gt;"",OR(AP17:BC17&lt;&gt;""))</formula>
    </cfRule>
    <cfRule type="expression" dxfId="9479" priority="10276">
      <formula>AND(AO17="",AND(AP17:BC17=""))</formula>
    </cfRule>
  </conditionalFormatting>
  <conditionalFormatting sqref="AU17">
    <cfRule type="expression" dxfId="9478" priority="10049">
      <formula>FL17&lt;&gt;""</formula>
    </cfRule>
    <cfRule type="expression" dxfId="9477" priority="10273">
      <formula>AND(AO17&lt;&gt;"",OR(AP17:BC17&lt;&gt;""))</formula>
    </cfRule>
    <cfRule type="expression" dxfId="9476" priority="10274">
      <formula>AND(AO17="",AND(AP17:BC17=""))</formula>
    </cfRule>
  </conditionalFormatting>
  <conditionalFormatting sqref="AV17">
    <cfRule type="expression" dxfId="9475" priority="10048">
      <formula>FL17&lt;&gt;""</formula>
    </cfRule>
    <cfRule type="expression" dxfId="9474" priority="10271">
      <formula>AND(AO17&lt;&gt;"",OR(AP17:BC17&lt;&gt;""))</formula>
    </cfRule>
    <cfRule type="expression" dxfId="9473" priority="10272">
      <formula>AND(AO17="",AND(AP17:BC17=""))</formula>
    </cfRule>
  </conditionalFormatting>
  <conditionalFormatting sqref="AW17">
    <cfRule type="expression" dxfId="9472" priority="10047">
      <formula>FL17&lt;&gt;""</formula>
    </cfRule>
    <cfRule type="expression" dxfId="9471" priority="10269">
      <formula>AND(AO17&lt;&gt;"",OR(AP17:BC17&lt;&gt;""))</formula>
    </cfRule>
    <cfRule type="expression" dxfId="9470" priority="10270">
      <formula>AND(AO17="",AND(AP17:BC17=""))</formula>
    </cfRule>
  </conditionalFormatting>
  <conditionalFormatting sqref="AX17">
    <cfRule type="expression" dxfId="9469" priority="10046">
      <formula>FL17&lt;&gt;""</formula>
    </cfRule>
    <cfRule type="expression" dxfId="9468" priority="10267">
      <formula>AND(AO17&lt;&gt;"",OR(AP17:BC17&lt;&gt;""))</formula>
    </cfRule>
    <cfRule type="expression" dxfId="9467" priority="10268">
      <formula>AND(AO17="",AND(AP17:BC17=""))</formula>
    </cfRule>
  </conditionalFormatting>
  <conditionalFormatting sqref="AY17">
    <cfRule type="expression" dxfId="9466" priority="10045">
      <formula>FL17&lt;&gt;""</formula>
    </cfRule>
    <cfRule type="expression" dxfId="9465" priority="10265">
      <formula>AND(AO17&lt;&gt;"",OR(AP17:BC17&lt;&gt;""))</formula>
    </cfRule>
    <cfRule type="expression" dxfId="9464" priority="10266">
      <formula>AND(AO17="",AND(AP17:BC17=""))</formula>
    </cfRule>
  </conditionalFormatting>
  <conditionalFormatting sqref="AZ17">
    <cfRule type="expression" dxfId="9463" priority="10044">
      <formula>FL17&lt;&gt;""</formula>
    </cfRule>
    <cfRule type="expression" dxfId="9462" priority="10263">
      <formula>AND(AO17&lt;&gt;"",OR(AP17:BC17&lt;&gt;""))</formula>
    </cfRule>
    <cfRule type="expression" dxfId="9461" priority="10264">
      <formula>AND(AO17="",AND(AP17:BC17=""))</formula>
    </cfRule>
  </conditionalFormatting>
  <conditionalFormatting sqref="BA17">
    <cfRule type="expression" dxfId="9460" priority="10043">
      <formula>FL17&lt;&gt;""</formula>
    </cfRule>
    <cfRule type="expression" dxfId="9459" priority="10261">
      <formula>AND(AO17&lt;&gt;"",OR(AP17:BC17&lt;&gt;""))</formula>
    </cfRule>
    <cfRule type="expression" dxfId="9458" priority="10262">
      <formula>AND(AO17="",AND(AP17:BC17=""))</formula>
    </cfRule>
  </conditionalFormatting>
  <conditionalFormatting sqref="BB17">
    <cfRule type="expression" dxfId="9457" priority="10042">
      <formula>FL17&lt;&gt;""</formula>
    </cfRule>
    <cfRule type="expression" dxfId="9456" priority="10259">
      <formula>AND(AO17&lt;&gt;"",OR(AP17:BC17&lt;&gt;""))</formula>
    </cfRule>
    <cfRule type="expression" dxfId="9455" priority="10260">
      <formula>AND(AO17="",AND(AP17:BC17=""))</formula>
    </cfRule>
  </conditionalFormatting>
  <conditionalFormatting sqref="BC17">
    <cfRule type="expression" dxfId="9454" priority="10041">
      <formula>FL17&lt;&gt;""</formula>
    </cfRule>
    <cfRule type="expression" dxfId="9453" priority="10257">
      <formula>AND(AO17&lt;&gt;"",OR(AP17:BC17&lt;&gt;""))</formula>
    </cfRule>
    <cfRule type="expression" dxfId="9452" priority="10258">
      <formula>AND(AO17="",AND(AP17:BC17=""))</formula>
    </cfRule>
  </conditionalFormatting>
  <conditionalFormatting sqref="BF17">
    <cfRule type="expression" dxfId="9451" priority="10098">
      <formula>AND(BD17="独居",BF17&gt;=1)</formula>
    </cfRule>
    <cfRule type="expression" dxfId="9450" priority="10255">
      <formula>AND(BD17="同居",AND(BM17="",BF17&lt;&gt;COUNTA(BH17:BL17)))</formula>
    </cfRule>
    <cfRule type="expression" dxfId="9449" priority="10256">
      <formula>AND(BD17="同居",OR(BF17="",BF17=0))</formula>
    </cfRule>
  </conditionalFormatting>
  <conditionalFormatting sqref="BG17">
    <cfRule type="expression" dxfId="9448" priority="10253">
      <formula>AND(BD17="独居",BG17&gt;=1)</formula>
    </cfRule>
    <cfRule type="expression" dxfId="9447" priority="10254">
      <formula>AND(BD17="同居",OR(BG17="",BG17&gt;BF17))</formula>
    </cfRule>
  </conditionalFormatting>
  <conditionalFormatting sqref="BH17">
    <cfRule type="expression" dxfId="9446" priority="10246">
      <formula>AND(BD17="独居",OR(BH17:BM17&lt;&gt;""))</formula>
    </cfRule>
    <cfRule type="expression" dxfId="9445" priority="10252">
      <formula>AND(BD17="同居",AND(BM17="",BF17&lt;&gt;COUNTA(BH17:BL17)))</formula>
    </cfRule>
  </conditionalFormatting>
  <conditionalFormatting sqref="BI17">
    <cfRule type="expression" dxfId="9444" priority="10245">
      <formula>AND(BD17="独居",OR(BH17:BM17&lt;&gt;""))</formula>
    </cfRule>
    <cfRule type="expression" dxfId="9443" priority="10251">
      <formula>AND(BD17="同居",AND(BM17="",BF17&lt;&gt;COUNTA(BH17:BL17)))</formula>
    </cfRule>
  </conditionalFormatting>
  <conditionalFormatting sqref="BJ17">
    <cfRule type="expression" dxfId="9442" priority="10244">
      <formula>AND(BD17="独居",OR(BH17:BM17&lt;&gt;""))</formula>
    </cfRule>
    <cfRule type="expression" dxfId="9441" priority="10250">
      <formula>AND(BD17="同居",AND(BM17="",BF17&lt;&gt;COUNTA(BH17:BL17)))</formula>
    </cfRule>
  </conditionalFormatting>
  <conditionalFormatting sqref="BK17">
    <cfRule type="expression" dxfId="9440" priority="10243">
      <formula>AND(BD17="独居",OR(BH17:BM17&lt;&gt;""))</formula>
    </cfRule>
    <cfRule type="expression" dxfId="9439" priority="10249">
      <formula>AND(BD17="同居",AND(BM17="",BF17&lt;&gt;COUNTA(BH17:BL17)))</formula>
    </cfRule>
  </conditionalFormatting>
  <conditionalFormatting sqref="BL17">
    <cfRule type="expression" dxfId="9438" priority="10242">
      <formula>AND(BD17="独居",OR(BH17:BM17&lt;&gt;""))</formula>
    </cfRule>
    <cfRule type="expression" dxfId="9437" priority="10248">
      <formula>AND(BD17="同居",AND(BM17="",BF17&lt;&gt;COUNTA(BH17:BL17)))</formula>
    </cfRule>
  </conditionalFormatting>
  <conditionalFormatting sqref="BM17">
    <cfRule type="expression" dxfId="9436" priority="10241">
      <formula>AND(BD17="独居",OR(BH17:BM17&lt;&gt;""))</formula>
    </cfRule>
    <cfRule type="expression" dxfId="9435" priority="10247">
      <formula>AND(BD17="同居",AND(BM17="",BF17&lt;&gt;COUNTA(BH17:BL17)))</formula>
    </cfRule>
  </conditionalFormatting>
  <conditionalFormatting sqref="CF17">
    <cfRule type="expression" dxfId="9434" priority="10028">
      <formula>FL17&lt;&gt;""</formula>
    </cfRule>
    <cfRule type="expression" dxfId="9433" priority="10240">
      <formula>CF17=""</formula>
    </cfRule>
  </conditionalFormatting>
  <conditionalFormatting sqref="CG17">
    <cfRule type="expression" dxfId="9432" priority="10027">
      <formula>FL17&lt;&gt;""</formula>
    </cfRule>
    <cfRule type="expression" dxfId="9431" priority="10239">
      <formula>CG17=""</formula>
    </cfRule>
  </conditionalFormatting>
  <conditionalFormatting sqref="CH17">
    <cfRule type="expression" dxfId="9430" priority="10026">
      <formula>FL17&lt;&gt;""</formula>
    </cfRule>
    <cfRule type="expression" dxfId="9429" priority="10238">
      <formula>CH17=""</formula>
    </cfRule>
  </conditionalFormatting>
  <conditionalFormatting sqref="CI17">
    <cfRule type="expression" dxfId="9428" priority="10025">
      <formula>FL17&lt;&gt;""</formula>
    </cfRule>
    <cfRule type="expression" dxfId="9427" priority="10237">
      <formula>CI17=""</formula>
    </cfRule>
  </conditionalFormatting>
  <conditionalFormatting sqref="CJ17">
    <cfRule type="expression" dxfId="9426" priority="10024">
      <formula>FL17&lt;&gt;""</formula>
    </cfRule>
    <cfRule type="expression" dxfId="9425" priority="10236">
      <formula>CJ17=""</formula>
    </cfRule>
  </conditionalFormatting>
  <conditionalFormatting sqref="CK17">
    <cfRule type="expression" dxfId="9424" priority="10023">
      <formula>FL17&lt;&gt;""</formula>
    </cfRule>
    <cfRule type="expression" dxfId="9423" priority="10235">
      <formula>CK17=""</formula>
    </cfRule>
  </conditionalFormatting>
  <conditionalFormatting sqref="CL17">
    <cfRule type="expression" dxfId="9422" priority="10022">
      <formula>FL17&lt;&gt;""</formula>
    </cfRule>
    <cfRule type="expression" dxfId="9421" priority="10234">
      <formula>CL17=""</formula>
    </cfRule>
  </conditionalFormatting>
  <conditionalFormatting sqref="CM17">
    <cfRule type="expression" dxfId="9420" priority="10021">
      <formula>FL17&lt;&gt;""</formula>
    </cfRule>
    <cfRule type="expression" dxfId="9419" priority="10233">
      <formula>CM17=""</formula>
    </cfRule>
  </conditionalFormatting>
  <conditionalFormatting sqref="CN17">
    <cfRule type="expression" dxfId="9418" priority="10097">
      <formula>AND(CM17=0,CN17&lt;&gt;"")</formula>
    </cfRule>
    <cfRule type="expression" dxfId="9417" priority="10232">
      <formula>AND(CM17&gt;0,CN17="")</formula>
    </cfRule>
  </conditionalFormatting>
  <conditionalFormatting sqref="CO17">
    <cfRule type="expression" dxfId="9416" priority="10020">
      <formula>FL17&lt;&gt;""</formula>
    </cfRule>
    <cfRule type="expression" dxfId="9415" priority="10230">
      <formula>AND(CO17&lt;&gt;"",OR(CP17:CS17&lt;&gt;""))</formula>
    </cfRule>
    <cfRule type="expression" dxfId="9414" priority="10231">
      <formula>AND(CO17="",AND(CP17:CS17=""))</formula>
    </cfRule>
  </conditionalFormatting>
  <conditionalFormatting sqref="CP17">
    <cfRule type="expression" dxfId="9413" priority="10019">
      <formula>FL17&lt;&gt;""</formula>
    </cfRule>
    <cfRule type="expression" dxfId="9412" priority="10228">
      <formula>AND(CO17&lt;&gt;"",OR(CP17:CS17&lt;&gt;""))</formula>
    </cfRule>
    <cfRule type="expression" dxfId="9411" priority="10229">
      <formula>AND(CO17="",AND(CP17:CS17=""))</formula>
    </cfRule>
  </conditionalFormatting>
  <conditionalFormatting sqref="CQ17">
    <cfRule type="expression" dxfId="9410" priority="10018">
      <formula>FL17&lt;&gt;""</formula>
    </cfRule>
    <cfRule type="expression" dxfId="9409" priority="10226">
      <formula>AND(CO17&lt;&gt;"",OR(CP17:CS17&lt;&gt;""))</formula>
    </cfRule>
    <cfRule type="expression" dxfId="9408" priority="10227">
      <formula>AND(CO17="",AND(CP17:CS17=""))</formula>
    </cfRule>
  </conditionalFormatting>
  <conditionalFormatting sqref="CR17">
    <cfRule type="expression" dxfId="9407" priority="10017">
      <formula>FL17&lt;&gt;""</formula>
    </cfRule>
    <cfRule type="expression" dxfId="9406" priority="10224">
      <formula>AND(CO17&lt;&gt;"",OR(CP17:CS17&lt;&gt;""))</formula>
    </cfRule>
    <cfRule type="expression" dxfId="9405" priority="10225">
      <formula>AND(CO17="",AND(CP17:CS17=""))</formula>
    </cfRule>
  </conditionalFormatting>
  <conditionalFormatting sqref="CS17">
    <cfRule type="expression" dxfId="9404" priority="10016">
      <formula>FL17&lt;&gt;""</formula>
    </cfRule>
    <cfRule type="expression" dxfId="9403" priority="10222">
      <formula>AND(CO17&lt;&gt;"",OR(CP17:CS17&lt;&gt;""))</formula>
    </cfRule>
    <cfRule type="expression" dxfId="9402" priority="10223">
      <formula>AND(CO17="",AND(CP17:CS17=""))</formula>
    </cfRule>
  </conditionalFormatting>
  <conditionalFormatting sqref="CT17">
    <cfRule type="expression" dxfId="9401" priority="10015">
      <formula>FL17&lt;&gt;""</formula>
    </cfRule>
    <cfRule type="expression" dxfId="9400" priority="10221">
      <formula>CT17=""</formula>
    </cfRule>
  </conditionalFormatting>
  <conditionalFormatting sqref="CU17">
    <cfRule type="expression" dxfId="9399" priority="10014">
      <formula>FL17&lt;&gt;""</formula>
    </cfRule>
    <cfRule type="expression" dxfId="9398" priority="10220">
      <formula>CU17=""</formula>
    </cfRule>
  </conditionalFormatting>
  <conditionalFormatting sqref="CV17">
    <cfRule type="expression" dxfId="9397" priority="10013">
      <formula>FL17&lt;&gt;""</formula>
    </cfRule>
    <cfRule type="expression" dxfId="9396" priority="10218">
      <formula>AND(CV17&lt;&gt;"",OR(CW17:DH17&lt;&gt;""))</formula>
    </cfRule>
    <cfRule type="expression" dxfId="9395" priority="10219">
      <formula>AND(CV17="",AND(CW17:DH17=""))</formula>
    </cfRule>
  </conditionalFormatting>
  <conditionalFormatting sqref="CW17">
    <cfRule type="expression" dxfId="9394" priority="10012">
      <formula>FL17&lt;&gt;""</formula>
    </cfRule>
    <cfRule type="expression" dxfId="9393" priority="10192">
      <formula>AND(CX17&lt;&gt;"",CW17="")</formula>
    </cfRule>
    <cfRule type="expression" dxfId="9392" priority="10216">
      <formula>AND(CV17&lt;&gt;"",OR(CW17:DH17&lt;&gt;""))</formula>
    </cfRule>
    <cfRule type="expression" dxfId="9391" priority="10217">
      <formula>AND(CV17="",AND(CW17:DH17=""))</formula>
    </cfRule>
  </conditionalFormatting>
  <conditionalFormatting sqref="CX17">
    <cfRule type="expression" dxfId="9390" priority="10011">
      <formula>FL17&lt;&gt;""</formula>
    </cfRule>
    <cfRule type="expression" dxfId="9389" priority="10193">
      <formula>AND(CW17&lt;&gt;"",CX17="")</formula>
    </cfRule>
    <cfRule type="expression" dxfId="9388" priority="10214">
      <formula>AND(CV17&lt;&gt;"",OR(CW17:DH17&lt;&gt;""))</formula>
    </cfRule>
    <cfRule type="expression" dxfId="9387" priority="10215">
      <formula>AND(CV17="",AND(CW17:DH17=""))</formula>
    </cfRule>
  </conditionalFormatting>
  <conditionalFormatting sqref="CY17">
    <cfRule type="expression" dxfId="9386" priority="10010">
      <formula>FL17&lt;&gt;""</formula>
    </cfRule>
    <cfRule type="expression" dxfId="9385" priority="10212">
      <formula>AND(CV17&lt;&gt;"",OR(CW17:DH17&lt;&gt;""))</formula>
    </cfRule>
    <cfRule type="expression" dxfId="9384" priority="10213">
      <formula>AND(CV17="",AND(CW17:DH17=""))</formula>
    </cfRule>
  </conditionalFormatting>
  <conditionalFormatting sqref="CZ17">
    <cfRule type="expression" dxfId="9383" priority="10009">
      <formula>FL17&lt;&gt;""</formula>
    </cfRule>
    <cfRule type="expression" dxfId="9382" priority="10190">
      <formula>AND(DA17&lt;&gt;"",CZ17="")</formula>
    </cfRule>
    <cfRule type="expression" dxfId="9381" priority="10210">
      <formula>AND(CV17&lt;&gt;"",OR(CW17:DH17&lt;&gt;""))</formula>
    </cfRule>
    <cfRule type="expression" dxfId="9380" priority="10211">
      <formula>AND(CV17="",AND(CW17:DH17=""))</formula>
    </cfRule>
  </conditionalFormatting>
  <conditionalFormatting sqref="DA17">
    <cfRule type="expression" dxfId="9379" priority="10008">
      <formula>FL17&lt;&gt;""</formula>
    </cfRule>
    <cfRule type="expression" dxfId="9378" priority="10191">
      <formula>AND(CZ17&lt;&gt;"",DA17="")</formula>
    </cfRule>
    <cfRule type="expression" dxfId="9377" priority="10208">
      <formula>AND(CV17&lt;&gt;"",OR(CW17:DH17&lt;&gt;""))</formula>
    </cfRule>
    <cfRule type="expression" dxfId="9376" priority="10209">
      <formula>AND(CV17="",AND(CW17:DH17=""))</formula>
    </cfRule>
  </conditionalFormatting>
  <conditionalFormatting sqref="DB17">
    <cfRule type="expression" dxfId="9375" priority="10007">
      <formula>FL17&lt;&gt;""</formula>
    </cfRule>
    <cfRule type="expression" dxfId="9374" priority="10206">
      <formula>AND(CV17&lt;&gt;"",OR(CW17:DH17&lt;&gt;""))</formula>
    </cfRule>
    <cfRule type="expression" dxfId="9373" priority="10207">
      <formula>AND(CV17="",AND(CW17:DH17=""))</formula>
    </cfRule>
  </conditionalFormatting>
  <conditionalFormatting sqref="DC17">
    <cfRule type="expression" dxfId="9372" priority="10006">
      <formula>FL17&lt;&gt;""</formula>
    </cfRule>
    <cfRule type="expression" dxfId="9371" priority="10204">
      <formula>AND(CV17&lt;&gt;"",OR(CW17:DH17&lt;&gt;""))</formula>
    </cfRule>
    <cfRule type="expression" dxfId="9370" priority="10205">
      <formula>AND(CV17="",AND(CW17:DH17=""))</formula>
    </cfRule>
  </conditionalFormatting>
  <conditionalFormatting sqref="DD17">
    <cfRule type="expression" dxfId="9369" priority="10005">
      <formula>FL17&lt;&gt;""</formula>
    </cfRule>
    <cfRule type="expression" dxfId="9368" priority="10202">
      <formula>AND(CV17&lt;&gt;"",OR(CW17:DH17&lt;&gt;""))</formula>
    </cfRule>
    <cfRule type="expression" dxfId="9367" priority="10203">
      <formula>AND(CV17="",AND(CW17:DH17=""))</formula>
    </cfRule>
  </conditionalFormatting>
  <conditionalFormatting sqref="DE17">
    <cfRule type="expression" dxfId="9366" priority="10004">
      <formula>FL17&lt;&gt;""</formula>
    </cfRule>
    <cfRule type="expression" dxfId="9365" priority="10186">
      <formula>AND(DF17&lt;&gt;"",DE17="")</formula>
    </cfRule>
    <cfRule type="expression" dxfId="9364" priority="10200">
      <formula>AND(CV17&lt;&gt;"",OR(CW17:DH17&lt;&gt;""))</formula>
    </cfRule>
    <cfRule type="expression" dxfId="9363" priority="10201">
      <formula>AND(CV17="",AND(CW17:DH17=""))</formula>
    </cfRule>
  </conditionalFormatting>
  <conditionalFormatting sqref="DF17">
    <cfRule type="expression" dxfId="9362" priority="10003">
      <formula>FL17&lt;&gt;""</formula>
    </cfRule>
    <cfRule type="expression" dxfId="9361" priority="10187">
      <formula>AND(DE17&lt;&gt;"",DF17="")</formula>
    </cfRule>
    <cfRule type="expression" dxfId="9360" priority="10198">
      <formula>AND(CV17&lt;&gt;"",OR(CW17:DH17&lt;&gt;""))</formula>
    </cfRule>
    <cfRule type="expression" dxfId="9359" priority="10199">
      <formula>AND(CV17="",AND(CW17:DH17=""))</formula>
    </cfRule>
  </conditionalFormatting>
  <conditionalFormatting sqref="DG17">
    <cfRule type="expression" dxfId="9358" priority="10002">
      <formula>FL17&lt;&gt;""</formula>
    </cfRule>
    <cfRule type="expression" dxfId="9357" priority="10196">
      <formula>AND(CV17&lt;&gt;"",OR(CW17:DH17&lt;&gt;""))</formula>
    </cfRule>
    <cfRule type="expression" dxfId="9356" priority="10197">
      <formula>AND(CV17="",AND(CW17:DH17=""))</formula>
    </cfRule>
  </conditionalFormatting>
  <conditionalFormatting sqref="DH17">
    <cfRule type="expression" dxfId="9355" priority="10001">
      <formula>FL17&lt;&gt;""</formula>
    </cfRule>
    <cfRule type="expression" dxfId="9354" priority="10194">
      <formula>AND(CV17&lt;&gt;"",OR(CW17:DH17&lt;&gt;""))</formula>
    </cfRule>
    <cfRule type="expression" dxfId="9353" priority="10195">
      <formula>AND(CV17="",AND(CW17:DH17=""))</formula>
    </cfRule>
  </conditionalFormatting>
  <conditionalFormatting sqref="DI17">
    <cfRule type="expression" dxfId="9352" priority="10000">
      <formula>FL17&lt;&gt;""</formula>
    </cfRule>
    <cfRule type="expression" dxfId="9351" priority="10189">
      <formula>DI17=""</formula>
    </cfRule>
  </conditionalFormatting>
  <conditionalFormatting sqref="DJ17">
    <cfRule type="expression" dxfId="9350" priority="9999">
      <formula>FL17&lt;&gt;""</formula>
    </cfRule>
    <cfRule type="expression" dxfId="9349" priority="10188">
      <formula>AND(DI17&lt;&gt;"自立",DJ17="")</formula>
    </cfRule>
  </conditionalFormatting>
  <conditionalFormatting sqref="DK17">
    <cfRule type="expression" dxfId="9348" priority="9998">
      <formula>FL17&lt;&gt;""</formula>
    </cfRule>
    <cfRule type="expression" dxfId="9347" priority="10185">
      <formula>DK17=""</formula>
    </cfRule>
  </conditionalFormatting>
  <conditionalFormatting sqref="DL17">
    <cfRule type="expression" dxfId="9346" priority="10183">
      <formula>AND(DK17&lt;&gt;"アレルギー食",DL17&lt;&gt;"")</formula>
    </cfRule>
    <cfRule type="expression" dxfId="9345" priority="10184">
      <formula>AND(DK17="アレルギー食",DL17="")</formula>
    </cfRule>
  </conditionalFormatting>
  <conditionalFormatting sqref="DM17">
    <cfRule type="expression" dxfId="9344" priority="9997">
      <formula>FL17&lt;&gt;""</formula>
    </cfRule>
    <cfRule type="expression" dxfId="9343" priority="10182">
      <formula>DM17=""</formula>
    </cfRule>
  </conditionalFormatting>
  <conditionalFormatting sqref="DN17">
    <cfRule type="expression" dxfId="9342" priority="9996">
      <formula>FL17&lt;&gt;""</formula>
    </cfRule>
    <cfRule type="expression" dxfId="9341" priority="10176">
      <formula>AND(DN17&lt;&gt;"",DM17="")</formula>
    </cfRule>
    <cfRule type="expression" dxfId="9340" priority="10180">
      <formula>AND(DM17&lt;&gt;"自立",DN17="")</formula>
    </cfRule>
    <cfRule type="expression" dxfId="9339" priority="10181">
      <formula>AND(DM17="自立",DN17&lt;&gt;"")</formula>
    </cfRule>
  </conditionalFormatting>
  <conditionalFormatting sqref="DO17">
    <cfRule type="expression" dxfId="9338" priority="9995">
      <formula>FL17&lt;&gt;""</formula>
    </cfRule>
    <cfRule type="expression" dxfId="9337" priority="10179">
      <formula>DO17=""</formula>
    </cfRule>
  </conditionalFormatting>
  <conditionalFormatting sqref="DP17">
    <cfRule type="expression" dxfId="9336" priority="9994">
      <formula>FL17&lt;&gt;""</formula>
    </cfRule>
    <cfRule type="expression" dxfId="9335" priority="10175">
      <formula>AND(DP17&lt;&gt;"",DO17="")</formula>
    </cfRule>
    <cfRule type="expression" dxfId="9334" priority="10177">
      <formula>AND(DO17&lt;&gt;"自立",DP17="")</formula>
    </cfRule>
    <cfRule type="expression" dxfId="9333" priority="10178">
      <formula>AND(DO17="自立",DP17&lt;&gt;"")</formula>
    </cfRule>
  </conditionalFormatting>
  <conditionalFormatting sqref="DQ17">
    <cfRule type="expression" dxfId="9332" priority="9993">
      <formula>FL17&lt;&gt;""</formula>
    </cfRule>
    <cfRule type="expression" dxfId="9331" priority="10174">
      <formula>DQ17=""</formula>
    </cfRule>
  </conditionalFormatting>
  <conditionalFormatting sqref="DR17">
    <cfRule type="expression" dxfId="9330" priority="9992">
      <formula>FL17&lt;&gt;""</formula>
    </cfRule>
    <cfRule type="expression" dxfId="9329" priority="10171">
      <formula>AND(DR17&lt;&gt;"",DQ17="")</formula>
    </cfRule>
    <cfRule type="expression" dxfId="9328" priority="10172">
      <formula>AND(DQ17&lt;&gt;"自立",DR17="")</formula>
    </cfRule>
    <cfRule type="expression" dxfId="9327" priority="10173">
      <formula>AND(DQ17="自立",DR17&lt;&gt;"")</formula>
    </cfRule>
  </conditionalFormatting>
  <conditionalFormatting sqref="DS17">
    <cfRule type="expression" dxfId="9326" priority="9991">
      <formula>FL17&lt;&gt;""</formula>
    </cfRule>
    <cfRule type="expression" dxfId="9325" priority="10170">
      <formula>DS17=""</formula>
    </cfRule>
  </conditionalFormatting>
  <conditionalFormatting sqref="DU17">
    <cfRule type="expression" dxfId="9324" priority="9989">
      <formula>FL17&lt;&gt;""</formula>
    </cfRule>
    <cfRule type="expression" dxfId="9323" priority="10169">
      <formula>DU17=""</formula>
    </cfRule>
  </conditionalFormatting>
  <conditionalFormatting sqref="DZ17">
    <cfRule type="expression" dxfId="9322" priority="9987">
      <formula>FL17&lt;&gt;""</formula>
    </cfRule>
    <cfRule type="expression" dxfId="9321" priority="10119">
      <formula>AND(EA17&lt;&gt;"",DZ17&lt;&gt;"その他")</formula>
    </cfRule>
    <cfRule type="expression" dxfId="9320" priority="10168">
      <formula>DZ17=""</formula>
    </cfRule>
  </conditionalFormatting>
  <conditionalFormatting sqref="EA17">
    <cfRule type="expression" dxfId="9319" priority="10166">
      <formula>AND(DZ17&lt;&gt;"その他",EA17&lt;&gt;"")</formula>
    </cfRule>
    <cfRule type="expression" dxfId="9318" priority="10167">
      <formula>AND(DZ17="その他",EA17="")</formula>
    </cfRule>
  </conditionalFormatting>
  <conditionalFormatting sqref="EB17">
    <cfRule type="expression" dxfId="9317" priority="9986">
      <formula>FL17&lt;&gt;""</formula>
    </cfRule>
    <cfRule type="expression" dxfId="9316" priority="10165">
      <formula>AND(EB17:EH17="")</formula>
    </cfRule>
  </conditionalFormatting>
  <conditionalFormatting sqref="EC17">
    <cfRule type="expression" dxfId="9315" priority="9985">
      <formula>FL17&lt;&gt;""</formula>
    </cfRule>
    <cfRule type="expression" dxfId="9314" priority="10164">
      <formula>AND(EB17:EH17="")</formula>
    </cfRule>
  </conditionalFormatting>
  <conditionalFormatting sqref="ED17">
    <cfRule type="expression" dxfId="9313" priority="9984">
      <formula>FL17&lt;&gt;""</formula>
    </cfRule>
    <cfRule type="expression" dxfId="9312" priority="10163">
      <formula>AND(EB17:EH17="")</formula>
    </cfRule>
  </conditionalFormatting>
  <conditionalFormatting sqref="EE17">
    <cfRule type="expression" dxfId="9311" priority="9983">
      <formula>FL17&lt;&gt;""</formula>
    </cfRule>
    <cfRule type="expression" dxfId="9310" priority="10162">
      <formula>AND(EB17:EH17="")</formula>
    </cfRule>
  </conditionalFormatting>
  <conditionalFormatting sqref="EF17">
    <cfRule type="expression" dxfId="9309" priority="9982">
      <formula>FL17&lt;&gt;""</formula>
    </cfRule>
    <cfRule type="expression" dxfId="9308" priority="10161">
      <formula>AND(EB17:EH17="")</formula>
    </cfRule>
  </conditionalFormatting>
  <conditionalFormatting sqref="EG17">
    <cfRule type="expression" dxfId="9307" priority="9981">
      <formula>FL17&lt;&gt;""</formula>
    </cfRule>
    <cfRule type="expression" dxfId="9306" priority="10160">
      <formula>AND(EB17:EH17="")</formula>
    </cfRule>
  </conditionalFormatting>
  <conditionalFormatting sqref="EH17">
    <cfRule type="expression" dxfId="9305" priority="9980">
      <formula>FL17&lt;&gt;""</formula>
    </cfRule>
    <cfRule type="expression" dxfId="9304" priority="10159">
      <formula>AND(EB17:EH17="")</formula>
    </cfRule>
  </conditionalFormatting>
  <conditionalFormatting sqref="EK17">
    <cfRule type="expression" dxfId="9303" priority="9979">
      <formula>FL17&lt;&gt;""</formula>
    </cfRule>
    <cfRule type="expression" dxfId="9302" priority="10157">
      <formula>AND(EJ17&lt;&gt;"",EK17&lt;&gt;"")</formula>
    </cfRule>
    <cfRule type="expression" dxfId="9301" priority="10158">
      <formula>AND(EJ17="",EK17="")</formula>
    </cfRule>
  </conditionalFormatting>
  <conditionalFormatting sqref="EL17">
    <cfRule type="expression" dxfId="9300" priority="9978">
      <formula>FL17&lt;&gt;""</formula>
    </cfRule>
    <cfRule type="expression" dxfId="9299" priority="10155">
      <formula>AND(EJ17&lt;&gt;"",EL17&lt;&gt;"")</formula>
    </cfRule>
    <cfRule type="expression" dxfId="9298" priority="10156">
      <formula>AND(EJ17="",EL17="")</formula>
    </cfRule>
  </conditionalFormatting>
  <conditionalFormatting sqref="EM17">
    <cfRule type="expression" dxfId="9297" priority="9977">
      <formula>FL17&lt;&gt;""</formula>
    </cfRule>
    <cfRule type="expression" dxfId="9296" priority="10153">
      <formula>AND(EJ17&lt;&gt;"",EM17&lt;&gt;"")</formula>
    </cfRule>
    <cfRule type="expression" dxfId="9295" priority="10154">
      <formula>AND(EJ17="",EM17="")</formula>
    </cfRule>
  </conditionalFormatting>
  <conditionalFormatting sqref="EO17">
    <cfRule type="expression" dxfId="9294" priority="10147">
      <formula>AND(EJ17&lt;&gt;"",EO17&lt;&gt;"")</formula>
    </cfRule>
    <cfRule type="expression" dxfId="9293" priority="10151">
      <formula>AND(EO17&lt;&gt;"",EN17="")</formula>
    </cfRule>
    <cfRule type="expression" dxfId="9292" priority="10152">
      <formula>AND(EN17&lt;&gt;"",EO17="")</formula>
    </cfRule>
  </conditionalFormatting>
  <conditionalFormatting sqref="EP17">
    <cfRule type="expression" dxfId="9291" priority="10146">
      <formula>AND(EJ17&lt;&gt;"",EP17&lt;&gt;"")</formula>
    </cfRule>
    <cfRule type="expression" dxfId="9290" priority="10149">
      <formula>AND(EP17&lt;&gt;"",EN17="")</formula>
    </cfRule>
    <cfRule type="expression" dxfId="9289" priority="10150">
      <formula>AND(EN17&lt;&gt;"",EP17="")</formula>
    </cfRule>
  </conditionalFormatting>
  <conditionalFormatting sqref="EN17">
    <cfRule type="expression" dxfId="9288" priority="10148">
      <formula>AND(EJ17&lt;&gt;"",EN17&lt;&gt;"")</formula>
    </cfRule>
  </conditionalFormatting>
  <conditionalFormatting sqref="ER17">
    <cfRule type="expression" dxfId="9287" priority="9976">
      <formula>FL17&lt;&gt;""</formula>
    </cfRule>
    <cfRule type="expression" dxfId="9286" priority="10144">
      <formula>AND(EQ17&lt;&gt;"",ER17&lt;&gt;"")</formula>
    </cfRule>
    <cfRule type="expression" dxfId="9285" priority="10145">
      <formula>AND(EQ17="",ER17="")</formula>
    </cfRule>
  </conditionalFormatting>
  <conditionalFormatting sqref="ES17">
    <cfRule type="expression" dxfId="9284" priority="9975">
      <formula>FL17&lt;&gt;""</formula>
    </cfRule>
    <cfRule type="expression" dxfId="9283" priority="10142">
      <formula>AND(EQ17&lt;&gt;"",ES17&lt;&gt;"")</formula>
    </cfRule>
    <cfRule type="expression" dxfId="9282" priority="10143">
      <formula>AND(EQ17="",ES17="")</formula>
    </cfRule>
  </conditionalFormatting>
  <conditionalFormatting sqref="ET17">
    <cfRule type="expression" dxfId="9281" priority="9974">
      <formula>FL17&lt;&gt;""</formula>
    </cfRule>
    <cfRule type="expression" dxfId="9280" priority="10140">
      <formula>AND(EQ17&lt;&gt;"",ET17&lt;&gt;"")</formula>
    </cfRule>
    <cfRule type="expression" dxfId="9279" priority="10141">
      <formula>AND(EQ17="",ET17="")</formula>
    </cfRule>
  </conditionalFormatting>
  <conditionalFormatting sqref="EV17">
    <cfRule type="expression" dxfId="9278" priority="10134">
      <formula>AND(EQ17&lt;&gt;"",EV17&lt;&gt;"")</formula>
    </cfRule>
    <cfRule type="expression" dxfId="9277" priority="10138">
      <formula>AND(EV17&lt;&gt;"",EU17="")</formula>
    </cfRule>
    <cfRule type="expression" dxfId="9276" priority="10139">
      <formula>AND(EU17&lt;&gt;"",EV17="")</formula>
    </cfRule>
  </conditionalFormatting>
  <conditionalFormatting sqref="EW17">
    <cfRule type="expression" dxfId="9275" priority="10133">
      <formula>AND(EQ17&lt;&gt;"",EW17&lt;&gt;"")</formula>
    </cfRule>
    <cfRule type="expression" dxfId="9274" priority="10136">
      <formula>AND(EW17&lt;&gt;"",EU17="")</formula>
    </cfRule>
    <cfRule type="expression" dxfId="9273" priority="10137">
      <formula>AND(EU17&lt;&gt;"",EW17="")</formula>
    </cfRule>
  </conditionalFormatting>
  <conditionalFormatting sqref="EU17">
    <cfRule type="expression" dxfId="9272" priority="10135">
      <formula>AND(EQ17&lt;&gt;"",EU17&lt;&gt;"")</formula>
    </cfRule>
  </conditionalFormatting>
  <conditionalFormatting sqref="EQ17">
    <cfRule type="expression" dxfId="9271" priority="10132">
      <formula>AND(EQ17&lt;&gt;"",OR(ER17:EW17&lt;&gt;""))</formula>
    </cfRule>
  </conditionalFormatting>
  <conditionalFormatting sqref="EJ17">
    <cfRule type="expression" dxfId="9270" priority="10131">
      <formula>AND(EJ17&lt;&gt;"",OR(EK17:EP17&lt;&gt;""))</formula>
    </cfRule>
  </conditionalFormatting>
  <conditionalFormatting sqref="EX17">
    <cfRule type="expression" dxfId="9269" priority="9973">
      <formula>FL17&lt;&gt;""</formula>
    </cfRule>
    <cfRule type="expression" dxfId="9268" priority="10130">
      <formula>AND(EX17:FC17="")</formula>
    </cfRule>
  </conditionalFormatting>
  <conditionalFormatting sqref="EY17">
    <cfRule type="expression" dxfId="9267" priority="9972">
      <formula>FL17&lt;&gt;""</formula>
    </cfRule>
    <cfRule type="expression" dxfId="9266" priority="10129">
      <formula>AND(EX17:FC17="")</formula>
    </cfRule>
  </conditionalFormatting>
  <conditionalFormatting sqref="EZ17">
    <cfRule type="expression" dxfId="9265" priority="9971">
      <formula>FL17&lt;&gt;""</formula>
    </cfRule>
    <cfRule type="expression" dxfId="9264" priority="10128">
      <formula>AND(EX17:FC17="")</formula>
    </cfRule>
  </conditionalFormatting>
  <conditionalFormatting sqref="FA17">
    <cfRule type="expression" dxfId="9263" priority="9970">
      <formula>FL17&lt;&gt;""</formula>
    </cfRule>
    <cfRule type="expression" dxfId="9262" priority="10127">
      <formula>AND(EX17:FC17="")</formula>
    </cfRule>
  </conditionalFormatting>
  <conditionalFormatting sqref="FC17">
    <cfRule type="expression" dxfId="9261" priority="9968">
      <formula>FL17&lt;&gt;""</formula>
    </cfRule>
    <cfRule type="expression" dxfId="9260" priority="10126">
      <formula>AND(EX17:FC17="")</formula>
    </cfRule>
  </conditionalFormatting>
  <conditionalFormatting sqref="FB17">
    <cfRule type="expression" dxfId="9259" priority="9969">
      <formula>FL17&lt;&gt;""</formula>
    </cfRule>
    <cfRule type="expression" dxfId="9258" priority="10125">
      <formula>AND(EX17:FC17="")</formula>
    </cfRule>
  </conditionalFormatting>
  <conditionalFormatting sqref="FD17">
    <cfRule type="expression" dxfId="9257" priority="9967">
      <formula>FL17&lt;&gt;""</formula>
    </cfRule>
    <cfRule type="expression" dxfId="9256" priority="10124">
      <formula>FD17=""</formula>
    </cfRule>
  </conditionalFormatting>
  <conditionalFormatting sqref="FE17">
    <cfRule type="expression" dxfId="9255" priority="10122">
      <formula>AND(FD17&lt;&gt;"2人以上の体制",FE17&lt;&gt;"")</formula>
    </cfRule>
    <cfRule type="expression" dxfId="9254" priority="10123">
      <formula>AND(FD17="2人以上の体制",FE17="")</formula>
    </cfRule>
  </conditionalFormatting>
  <conditionalFormatting sqref="FF17">
    <cfRule type="expression" dxfId="9253" priority="9966">
      <formula>FL17&lt;&gt;""</formula>
    </cfRule>
    <cfRule type="expression" dxfId="9252" priority="10121">
      <formula>FF17=""</formula>
    </cfRule>
  </conditionalFormatting>
  <conditionalFormatting sqref="FG17">
    <cfRule type="expression" dxfId="9251" priority="9965">
      <formula>FL17&lt;&gt;""</formula>
    </cfRule>
    <cfRule type="expression" dxfId="9250" priority="10120">
      <formula>FG17=""</formula>
    </cfRule>
  </conditionalFormatting>
  <conditionalFormatting sqref="BN17">
    <cfRule type="expression" dxfId="9249" priority="10039">
      <formula>FL17&lt;&gt;""</formula>
    </cfRule>
    <cfRule type="expression" dxfId="9248" priority="10118">
      <formula>BN17=""</formula>
    </cfRule>
  </conditionalFormatting>
  <conditionalFormatting sqref="BO17">
    <cfRule type="expression" dxfId="9247" priority="10038">
      <formula>FL17&lt;&gt;""</formula>
    </cfRule>
    <cfRule type="expression" dxfId="9246" priority="10117">
      <formula>BO17=""</formula>
    </cfRule>
  </conditionalFormatting>
  <conditionalFormatting sqref="BP17">
    <cfRule type="expression" dxfId="9245" priority="10037">
      <formula>FL17&lt;&gt;""</formula>
    </cfRule>
    <cfRule type="expression" dxfId="9244" priority="10116">
      <formula>BP17=""</formula>
    </cfRule>
  </conditionalFormatting>
  <conditionalFormatting sqref="BQ17">
    <cfRule type="expression" dxfId="9243" priority="10036">
      <formula>FL17&lt;&gt;""</formula>
    </cfRule>
    <cfRule type="expression" dxfId="9242" priority="10105">
      <formula>AND(BQ17:BR17="")</formula>
    </cfRule>
  </conditionalFormatting>
  <conditionalFormatting sqref="BR17">
    <cfRule type="expression" dxfId="9241" priority="10035">
      <formula>FL17&lt;&gt;""</formula>
    </cfRule>
    <cfRule type="expression" dxfId="9240" priority="10115">
      <formula>AND(BQ17:BR17="")</formula>
    </cfRule>
  </conditionalFormatting>
  <conditionalFormatting sqref="BT17">
    <cfRule type="expression" dxfId="9239" priority="10110">
      <formula>AND(BS17="",BT17&lt;&gt;"")</formula>
    </cfRule>
    <cfRule type="expression" dxfId="9238" priority="10114">
      <formula>AND(BS17&lt;&gt;"",BT17="")</formula>
    </cfRule>
  </conditionalFormatting>
  <conditionalFormatting sqref="BU17">
    <cfRule type="expression" dxfId="9237" priority="10109">
      <formula>AND(BS17="",BU17&lt;&gt;"")</formula>
    </cfRule>
    <cfRule type="expression" dxfId="9236" priority="10113">
      <formula>AND(BS17&lt;&gt;"",BU17="")</formula>
    </cfRule>
  </conditionalFormatting>
  <conditionalFormatting sqref="BV17">
    <cfRule type="expression" dxfId="9235" priority="10108">
      <formula>AND(BS17="",BV17&lt;&gt;"")</formula>
    </cfRule>
    <cfRule type="expression" dxfId="9234" priority="10112">
      <formula>AND(BS17&lt;&gt;"",AND(BV17:BW17=""))</formula>
    </cfRule>
  </conditionalFormatting>
  <conditionalFormatting sqref="BW17">
    <cfRule type="expression" dxfId="9233" priority="10107">
      <formula>AND(BS17="",BW17&lt;&gt;"")</formula>
    </cfRule>
    <cfRule type="expression" dxfId="9232" priority="10111">
      <formula>AND(BS17&lt;&gt;"",AND(BV17:BW17=""))</formula>
    </cfRule>
  </conditionalFormatting>
  <conditionalFormatting sqref="BS17">
    <cfRule type="expression" dxfId="9231" priority="10106">
      <formula>AND(BS17="",OR(BT17:BW17&lt;&gt;""))</formula>
    </cfRule>
  </conditionalFormatting>
  <conditionalFormatting sqref="BX17">
    <cfRule type="expression" dxfId="9230" priority="10034">
      <formula>FL17&lt;&gt;""</formula>
    </cfRule>
    <cfRule type="expression" dxfId="9229" priority="10104">
      <formula>BX17=""</formula>
    </cfRule>
  </conditionalFormatting>
  <conditionalFormatting sqref="BY17">
    <cfRule type="expression" dxfId="9228" priority="10033">
      <formula>FL17&lt;&gt;""</formula>
    </cfRule>
    <cfRule type="expression" dxfId="9227" priority="10103">
      <formula>BY17=""</formula>
    </cfRule>
  </conditionalFormatting>
  <conditionalFormatting sqref="CB17">
    <cfRule type="expression" dxfId="9226" priority="10032">
      <formula>FL17&lt;&gt;""</formula>
    </cfRule>
    <cfRule type="expression" dxfId="9225" priority="10102">
      <formula>CB17=""</formula>
    </cfRule>
  </conditionalFormatting>
  <conditionalFormatting sqref="CC17">
    <cfRule type="expression" dxfId="9224" priority="10031">
      <formula>FL17&lt;&gt;""</formula>
    </cfRule>
    <cfRule type="expression" dxfId="9223" priority="10101">
      <formula>CC17=""</formula>
    </cfRule>
  </conditionalFormatting>
  <conditionalFormatting sqref="CD17">
    <cfRule type="expression" dxfId="9222" priority="10030">
      <formula>FL17&lt;&gt;""</formula>
    </cfRule>
    <cfRule type="expression" dxfId="9221" priority="10100">
      <formula>CD17=""</formula>
    </cfRule>
  </conditionalFormatting>
  <conditionalFormatting sqref="FJ17">
    <cfRule type="expression" dxfId="9220" priority="10099">
      <formula>FJ17=""</formula>
    </cfRule>
  </conditionalFormatting>
  <conditionalFormatting sqref="H17">
    <cfRule type="expression" dxfId="9219" priority="10080">
      <formula>FL17&lt;&gt;""</formula>
    </cfRule>
    <cfRule type="expression" dxfId="9218" priority="10096">
      <formula>H17=""</formula>
    </cfRule>
  </conditionalFormatting>
  <conditionalFormatting sqref="B17">
    <cfRule type="expression" dxfId="9217" priority="9964">
      <formula>FL17&lt;&gt;""</formula>
    </cfRule>
    <cfRule type="expression" dxfId="9216" priority="10095">
      <formula>B17=""</formula>
    </cfRule>
  </conditionalFormatting>
  <conditionalFormatting sqref="CE17">
    <cfRule type="expression" dxfId="9215" priority="10029">
      <formula>FL17&lt;&gt;""</formula>
    </cfRule>
    <cfRule type="expression" dxfId="9214" priority="10094">
      <formula>CE17=""</formula>
    </cfRule>
  </conditionalFormatting>
  <conditionalFormatting sqref="EI17">
    <cfRule type="expression" dxfId="9213" priority="10093">
      <formula>AND(OR(EB17:EG17&lt;&gt;""),EI17="")</formula>
    </cfRule>
  </conditionalFormatting>
  <conditionalFormatting sqref="BD17">
    <cfRule type="expression" dxfId="9212" priority="10040">
      <formula>FL17&lt;&gt;""</formula>
    </cfRule>
    <cfRule type="expression" dxfId="9211" priority="10092">
      <formula>BD17=""</formula>
    </cfRule>
  </conditionalFormatting>
  <conditionalFormatting sqref="BE17">
    <cfRule type="expression" dxfId="9210" priority="10091">
      <formula>AND(BD17="同居",AND(BE17="",BF17=""))</formula>
    </cfRule>
  </conditionalFormatting>
  <conditionalFormatting sqref="CA17">
    <cfRule type="expression" dxfId="9209" priority="10090">
      <formula>AND(BZ17&lt;&gt;"",CA17="")</formula>
    </cfRule>
  </conditionalFormatting>
  <conditionalFormatting sqref="BZ17">
    <cfRule type="expression" dxfId="9208" priority="10089">
      <formula>AND(BZ17="",CA17&lt;&gt;"")</formula>
    </cfRule>
  </conditionalFormatting>
  <conditionalFormatting sqref="DT17">
    <cfRule type="expression" dxfId="9207" priority="9990">
      <formula>FL17&lt;&gt;""</formula>
    </cfRule>
    <cfRule type="expression" dxfId="9206" priority="10086">
      <formula>AND(DT17&lt;&gt;"",DS17="")</formula>
    </cfRule>
    <cfRule type="expression" dxfId="9205" priority="10087">
      <formula>AND(DS17&lt;&gt;"自立",DT17="")</formula>
    </cfRule>
    <cfRule type="expression" dxfId="9204" priority="10088">
      <formula>AND(DS17="自立",DT17&lt;&gt;"")</formula>
    </cfRule>
  </conditionalFormatting>
  <conditionalFormatting sqref="DV17">
    <cfRule type="expression" dxfId="9203" priority="9988">
      <formula>FL17&lt;&gt;""</formula>
    </cfRule>
    <cfRule type="expression" dxfId="9202" priority="10083">
      <formula>AND(DV17&lt;&gt;"",DU17="")</formula>
    </cfRule>
    <cfRule type="expression" dxfId="9201" priority="10084">
      <formula>AND(DU17="自立",DV17&lt;&gt;"")</formula>
    </cfRule>
    <cfRule type="expression" dxfId="9200" priority="10085">
      <formula>AND(DU17&lt;&gt;"自立",DV17="")</formula>
    </cfRule>
  </conditionalFormatting>
  <conditionalFormatting sqref="I17">
    <cfRule type="expression" dxfId="9199" priority="10082">
      <formula>I17=""</formula>
    </cfRule>
  </conditionalFormatting>
  <conditionalFormatting sqref="O17">
    <cfRule type="expression" dxfId="9198" priority="10076">
      <formula>FL17&lt;&gt;""</formula>
    </cfRule>
    <cfRule type="expression" dxfId="9197" priority="10081">
      <formula>O17=""</formula>
    </cfRule>
  </conditionalFormatting>
  <conditionalFormatting sqref="FM17">
    <cfRule type="expression" dxfId="9196" priority="9959">
      <formula>AND(FM17="",AND(P17:FI17=""))</formula>
    </cfRule>
    <cfRule type="expression" dxfId="9195" priority="9960">
      <formula>AND(FM17&lt;&gt;"",OR(P17:FI17&lt;&gt;""))</formula>
    </cfRule>
  </conditionalFormatting>
  <conditionalFormatting sqref="FL17">
    <cfRule type="expression" dxfId="9194" priority="9961">
      <formula>AND(FL17="",AND(P17:FI17=""))</formula>
    </cfRule>
    <cfRule type="expression" dxfId="9193" priority="9963">
      <formula>AND(FL17&lt;&gt;"",OR(P17:FI17&lt;&gt;""))</formula>
    </cfRule>
  </conditionalFormatting>
  <conditionalFormatting sqref="FK17">
    <cfRule type="expression" dxfId="9192" priority="9962">
      <formula>FK17=""</formula>
    </cfRule>
  </conditionalFormatting>
  <conditionalFormatting sqref="C18">
    <cfRule type="expression" dxfId="9191" priority="9958">
      <formula>C18=""</formula>
    </cfRule>
  </conditionalFormatting>
  <conditionalFormatting sqref="D18">
    <cfRule type="expression" dxfId="9190" priority="9957">
      <formula>D18=""</formula>
    </cfRule>
  </conditionalFormatting>
  <conditionalFormatting sqref="E18">
    <cfRule type="expression" dxfId="9189" priority="9956">
      <formula>E18=""</formula>
    </cfRule>
  </conditionalFormatting>
  <conditionalFormatting sqref="G18">
    <cfRule type="expression" dxfId="9188" priority="9955">
      <formula>G18=""</formula>
    </cfRule>
  </conditionalFormatting>
  <conditionalFormatting sqref="J18">
    <cfRule type="expression" dxfId="9187" priority="9696">
      <formula>FL18&lt;&gt;""</formula>
    </cfRule>
    <cfRule type="expression" dxfId="9186" priority="9954">
      <formula>AND(J18="",K18="")</formula>
    </cfRule>
  </conditionalFormatting>
  <conditionalFormatting sqref="K18">
    <cfRule type="expression" dxfId="9185" priority="9695">
      <formula>FL18&lt;&gt;""</formula>
    </cfRule>
    <cfRule type="expression" dxfId="9184" priority="9953">
      <formula>AND(J18="",K18="")</formula>
    </cfRule>
  </conditionalFormatting>
  <conditionalFormatting sqref="N18">
    <cfRule type="expression" dxfId="9183" priority="9694">
      <formula>FL18&lt;&gt;""</formula>
    </cfRule>
    <cfRule type="expression" dxfId="9182" priority="9952">
      <formula>N18=""</formula>
    </cfRule>
  </conditionalFormatting>
  <conditionalFormatting sqref="P18">
    <cfRule type="expression" dxfId="9181" priority="9692">
      <formula>FL18&lt;&gt;""</formula>
    </cfRule>
    <cfRule type="expression" dxfId="9180" priority="9950">
      <formula>AND(P18&lt;&gt;"",OR(Q18:AC18&lt;&gt;""))</formula>
    </cfRule>
    <cfRule type="expression" dxfId="9179" priority="9951">
      <formula>AND(P18="",AND(Q18:AC18=""))</formula>
    </cfRule>
  </conditionalFormatting>
  <conditionalFormatting sqref="Q18">
    <cfRule type="expression" dxfId="9178" priority="9691">
      <formula>FL18&lt;&gt;""</formula>
    </cfRule>
    <cfRule type="expression" dxfId="9177" priority="9948">
      <formula>AND(P18&lt;&gt;"",OR(Q18:AC18&lt;&gt;""))</formula>
    </cfRule>
    <cfRule type="expression" dxfId="9176" priority="9949">
      <formula>AND(P18="",AND(Q18:AC18=""))</formula>
    </cfRule>
  </conditionalFormatting>
  <conditionalFormatting sqref="R18">
    <cfRule type="expression" dxfId="9175" priority="9690">
      <formula>FL18&lt;&gt;""</formula>
    </cfRule>
    <cfRule type="expression" dxfId="9174" priority="9946">
      <formula>AND(P18&lt;&gt;"",OR(Q18:AC18&lt;&gt;""))</formula>
    </cfRule>
    <cfRule type="expression" dxfId="9173" priority="9947">
      <formula>AND(P18="",AND(Q18:AC18=""))</formula>
    </cfRule>
  </conditionalFormatting>
  <conditionalFormatting sqref="S18">
    <cfRule type="expression" dxfId="9172" priority="9689">
      <formula>FL18&lt;&gt;""</formula>
    </cfRule>
    <cfRule type="expression" dxfId="9171" priority="9934">
      <formula>AND(P18&lt;&gt;"",OR(Q18:AC18&lt;&gt;""))</formula>
    </cfRule>
    <cfRule type="expression" dxfId="9170" priority="9945">
      <formula>AND(P18="",AND(Q18:AC18=""))</formula>
    </cfRule>
  </conditionalFormatting>
  <conditionalFormatting sqref="T18">
    <cfRule type="expression" dxfId="9169" priority="9688">
      <formula>FL18&lt;&gt;""</formula>
    </cfRule>
    <cfRule type="expression" dxfId="9168" priority="9933">
      <formula>AND(P18&lt;&gt;"",OR(Q18:AC18&lt;&gt;""))</formula>
    </cfRule>
    <cfRule type="expression" dxfId="9167" priority="9944">
      <formula>AND(P18="",AND(Q18:AC18=""))</formula>
    </cfRule>
  </conditionalFormatting>
  <conditionalFormatting sqref="U18">
    <cfRule type="expression" dxfId="9166" priority="9687">
      <formula>FL18&lt;&gt;""</formula>
    </cfRule>
    <cfRule type="expression" dxfId="9165" priority="9932">
      <formula>AND(P18&lt;&gt;"",OR(Q18:AC18&lt;&gt;""))</formula>
    </cfRule>
    <cfRule type="expression" dxfId="9164" priority="9943">
      <formula>AND(P18="",AND(Q18:AC18=""))</formula>
    </cfRule>
  </conditionalFormatting>
  <conditionalFormatting sqref="V18">
    <cfRule type="expression" dxfId="9163" priority="9686">
      <formula>FL18&lt;&gt;""</formula>
    </cfRule>
    <cfRule type="expression" dxfId="9162" priority="9931">
      <formula>AND(P18&lt;&gt;"",OR(Q18:AC18&lt;&gt;""))</formula>
    </cfRule>
    <cfRule type="expression" dxfId="9161" priority="9942">
      <formula>AND(P18="",AND(Q18:AC18=""))</formula>
    </cfRule>
  </conditionalFormatting>
  <conditionalFormatting sqref="W18">
    <cfRule type="expression" dxfId="9160" priority="9685">
      <formula>FL18&lt;&gt;""</formula>
    </cfRule>
    <cfRule type="expression" dxfId="9159" priority="9930">
      <formula>AND(P18&lt;&gt;"",OR(Q18:AC18&lt;&gt;""))</formula>
    </cfRule>
    <cfRule type="expression" dxfId="9158" priority="9941">
      <formula>AND(P18="",AND(Q18:AC18=""))</formula>
    </cfRule>
  </conditionalFormatting>
  <conditionalFormatting sqref="X18">
    <cfRule type="expression" dxfId="9157" priority="9684">
      <formula>FL18&lt;&gt;""</formula>
    </cfRule>
    <cfRule type="expression" dxfId="9156" priority="9929">
      <formula>AND(P18&lt;&gt;"",OR(Q18:AC18&lt;&gt;""))</formula>
    </cfRule>
    <cfRule type="expression" dxfId="9155" priority="9940">
      <formula>AND(P18="",AND(Q18:AC18=""))</formula>
    </cfRule>
  </conditionalFormatting>
  <conditionalFormatting sqref="Y18">
    <cfRule type="expression" dxfId="9154" priority="9683">
      <formula>FL18&lt;&gt;""</formula>
    </cfRule>
    <cfRule type="expression" dxfId="9153" priority="9928">
      <formula>AND(P18&lt;&gt;"",OR(Q18:AC18&lt;&gt;""))</formula>
    </cfRule>
    <cfRule type="expression" dxfId="9152" priority="9939">
      <formula>AND(P18="",AND(Q18:AC18=""))</formula>
    </cfRule>
  </conditionalFormatting>
  <conditionalFormatting sqref="Z18">
    <cfRule type="expression" dxfId="9151" priority="9682">
      <formula>FL18&lt;&gt;""</formula>
    </cfRule>
    <cfRule type="expression" dxfId="9150" priority="9927">
      <formula>AND(P18&lt;&gt;"",OR(Q18:AC18&lt;&gt;""))</formula>
    </cfRule>
    <cfRule type="expression" dxfId="9149" priority="9938">
      <formula>AND(P18="",AND(Q18:AC18=""))</formula>
    </cfRule>
  </conditionalFormatting>
  <conditionalFormatting sqref="AA18">
    <cfRule type="expression" dxfId="9148" priority="9681">
      <formula>FL18&lt;&gt;""</formula>
    </cfRule>
    <cfRule type="expression" dxfId="9147" priority="9926">
      <formula>AND(P18&lt;&gt;"",OR(Q18:AC18&lt;&gt;""))</formula>
    </cfRule>
    <cfRule type="expression" dxfId="9146" priority="9937">
      <formula>AND(P18="",AND(Q18:AC18=""))</formula>
    </cfRule>
  </conditionalFormatting>
  <conditionalFormatting sqref="AB18">
    <cfRule type="expression" dxfId="9145" priority="9680">
      <formula>FL18&lt;&gt;""</formula>
    </cfRule>
    <cfRule type="expression" dxfId="9144" priority="9925">
      <formula>AND(P18&lt;&gt;"",OR(Q18:AC18&lt;&gt;""))</formula>
    </cfRule>
    <cfRule type="expression" dxfId="9143" priority="9936">
      <formula>AND(P18="",AND(Q18:AC18=""))</formula>
    </cfRule>
  </conditionalFormatting>
  <conditionalFormatting sqref="AC18">
    <cfRule type="expression" dxfId="9142" priority="9679">
      <formula>FL18&lt;&gt;""</formula>
    </cfRule>
    <cfRule type="expression" dxfId="9141" priority="9924">
      <formula>AND(P18&lt;&gt;"",OR(Q18:AC18&lt;&gt;""))</formula>
    </cfRule>
    <cfRule type="expression" dxfId="9140" priority="9935">
      <formula>AND(P18="",AND(Q18:AC18=""))</formula>
    </cfRule>
  </conditionalFormatting>
  <conditionalFormatting sqref="AD18">
    <cfRule type="expression" dxfId="9139" priority="9678">
      <formula>FL18&lt;&gt;""</formula>
    </cfRule>
    <cfRule type="expression" dxfId="9138" priority="9921">
      <formula>AND(AD18="無",OR(AE18:AH18&lt;&gt;""))</formula>
    </cfRule>
    <cfRule type="expression" dxfId="9137" priority="9922">
      <formula>AND(AD18="有",AND(AE18:AH18=""))</formula>
    </cfRule>
    <cfRule type="expression" dxfId="9136" priority="9923">
      <formula>AD18=""</formula>
    </cfRule>
  </conditionalFormatting>
  <conditionalFormatting sqref="AE18">
    <cfRule type="expression" dxfId="9135" priority="9916">
      <formula>AND(AD18="無",OR(AE18:AH18&lt;&gt;""))</formula>
    </cfRule>
    <cfRule type="expression" dxfId="9134" priority="9920">
      <formula>AND(AD18="有",AND(AE18:AH18=""))</formula>
    </cfRule>
  </conditionalFormatting>
  <conditionalFormatting sqref="AF18">
    <cfRule type="expression" dxfId="9133" priority="9915">
      <formula>AND(AD18="無",OR(AE18:AH18&lt;&gt;""))</formula>
    </cfRule>
    <cfRule type="expression" dxfId="9132" priority="9919">
      <formula>AND(AD18="有",AND(AE18:AH18=""))</formula>
    </cfRule>
  </conditionalFormatting>
  <conditionalFormatting sqref="AG18">
    <cfRule type="expression" dxfId="9131" priority="9914">
      <formula>AND(AD18="無",OR(AE18:AH18&lt;&gt;""))</formula>
    </cfRule>
    <cfRule type="expression" dxfId="9130" priority="9918">
      <formula>AND(AD18="有",AND(AE18:AH18=""))</formula>
    </cfRule>
  </conditionalFormatting>
  <conditionalFormatting sqref="AH18">
    <cfRule type="expression" dxfId="9129" priority="9913">
      <formula>AND(AD18="無",OR(AE18:AH18&lt;&gt;""))</formula>
    </cfRule>
    <cfRule type="expression" dxfId="9128" priority="9917">
      <formula>AND(AD18="有",AND(AE18:AH18=""))</formula>
    </cfRule>
  </conditionalFormatting>
  <conditionalFormatting sqref="AI18">
    <cfRule type="expression" dxfId="9127" priority="9677">
      <formula>FL18&lt;&gt;""</formula>
    </cfRule>
    <cfRule type="expression" dxfId="9126" priority="9912">
      <formula>AI18=""</formula>
    </cfRule>
  </conditionalFormatting>
  <conditionalFormatting sqref="AJ18">
    <cfRule type="expression" dxfId="9125" priority="9676">
      <formula>FL18&lt;&gt;""</formula>
    </cfRule>
    <cfRule type="expression" dxfId="9124" priority="9911">
      <formula>AJ18=""</formula>
    </cfRule>
  </conditionalFormatting>
  <conditionalFormatting sqref="AK18">
    <cfRule type="expression" dxfId="9123" priority="9675">
      <formula>FL18&lt;&gt;""</formula>
    </cfRule>
    <cfRule type="expression" dxfId="9122" priority="9910">
      <formula>AK18=""</formula>
    </cfRule>
  </conditionalFormatting>
  <conditionalFormatting sqref="AL18">
    <cfRule type="expression" dxfId="9121" priority="9674">
      <formula>FL18&lt;&gt;""</formula>
    </cfRule>
    <cfRule type="expression" dxfId="9120" priority="9909">
      <formula>AL18=""</formula>
    </cfRule>
  </conditionalFormatting>
  <conditionalFormatting sqref="AM18">
    <cfRule type="expression" dxfId="9119" priority="9673">
      <formula>FL18&lt;&gt;""</formula>
    </cfRule>
    <cfRule type="expression" dxfId="9118" priority="9904">
      <formula>AND(AM18="なし",AN18&lt;&gt;"")</formula>
    </cfRule>
    <cfRule type="expression" dxfId="9117" priority="9905">
      <formula>AND(AM18="あり",AN18="")</formula>
    </cfRule>
    <cfRule type="expression" dxfId="9116" priority="9908">
      <formula>AM18=""</formula>
    </cfRule>
  </conditionalFormatting>
  <conditionalFormatting sqref="AN18">
    <cfRule type="expression" dxfId="9115" priority="9906">
      <formula>AND(AM18="なし",AN18&lt;&gt;"")</formula>
    </cfRule>
    <cfRule type="expression" dxfId="9114" priority="9907">
      <formula>AND(AM18="あり",AN18="")</formula>
    </cfRule>
  </conditionalFormatting>
  <conditionalFormatting sqref="AO18">
    <cfRule type="expression" dxfId="9113" priority="9672">
      <formula>FL18&lt;&gt;""</formula>
    </cfRule>
    <cfRule type="expression" dxfId="9112" priority="9902">
      <formula>AND(AO18&lt;&gt;"",OR(AP18:BC18&lt;&gt;""))</formula>
    </cfRule>
    <cfRule type="expression" dxfId="9111" priority="9903">
      <formula>AND(AO18="",AND(AP18:BC18=""))</formula>
    </cfRule>
  </conditionalFormatting>
  <conditionalFormatting sqref="AP18">
    <cfRule type="expression" dxfId="9110" priority="9671">
      <formula>FL18&lt;&gt;""</formula>
    </cfRule>
    <cfRule type="expression" dxfId="9109" priority="9900">
      <formula>AND(AO18&lt;&gt;"",OR(AP18:BC18&lt;&gt;""))</formula>
    </cfRule>
    <cfRule type="expression" dxfId="9108" priority="9901">
      <formula>AND(AO18="",AND(AP18:BC18=""))</formula>
    </cfRule>
  </conditionalFormatting>
  <conditionalFormatting sqref="AQ18">
    <cfRule type="expression" dxfId="9107" priority="9670">
      <formula>FL18&lt;&gt;""</formula>
    </cfRule>
    <cfRule type="expression" dxfId="9106" priority="9898">
      <formula>AND(AO18&lt;&gt;"",OR(AP18:BC18&lt;&gt;""))</formula>
    </cfRule>
    <cfRule type="expression" dxfId="9105" priority="9899">
      <formula>AND(AO18="",AND(AP18:BC18=""))</formula>
    </cfRule>
  </conditionalFormatting>
  <conditionalFormatting sqref="AR18">
    <cfRule type="expression" dxfId="9104" priority="9669">
      <formula>FL18&lt;&gt;""</formula>
    </cfRule>
    <cfRule type="expression" dxfId="9103" priority="9896">
      <formula>AND(AO18&lt;&gt;"",OR(AP18:BC18&lt;&gt;""))</formula>
    </cfRule>
    <cfRule type="expression" dxfId="9102" priority="9897">
      <formula>AND(AO18="",AND(AP18:BC18=""))</formula>
    </cfRule>
  </conditionalFormatting>
  <conditionalFormatting sqref="AS18">
    <cfRule type="expression" dxfId="9101" priority="9668">
      <formula>FL18&lt;&gt;""</formula>
    </cfRule>
    <cfRule type="expression" dxfId="9100" priority="9894">
      <formula>AND(AO18&lt;&gt;"",OR(AP18:BC18&lt;&gt;""))</formula>
    </cfRule>
    <cfRule type="expression" dxfId="9099" priority="9895">
      <formula>AND(AO18="",AND(AP18:BC18=""))</formula>
    </cfRule>
  </conditionalFormatting>
  <conditionalFormatting sqref="AT18">
    <cfRule type="expression" dxfId="9098" priority="9667">
      <formula>FL18&lt;&gt;""</formula>
    </cfRule>
    <cfRule type="expression" dxfId="9097" priority="9892">
      <formula>AND(AO18&lt;&gt;"",OR(AP18:BC18&lt;&gt;""))</formula>
    </cfRule>
    <cfRule type="expression" dxfId="9096" priority="9893">
      <formula>AND(AO18="",AND(AP18:BC18=""))</formula>
    </cfRule>
  </conditionalFormatting>
  <conditionalFormatting sqref="AU18">
    <cfRule type="expression" dxfId="9095" priority="9666">
      <formula>FL18&lt;&gt;""</formula>
    </cfRule>
    <cfRule type="expression" dxfId="9094" priority="9890">
      <formula>AND(AO18&lt;&gt;"",OR(AP18:BC18&lt;&gt;""))</formula>
    </cfRule>
    <cfRule type="expression" dxfId="9093" priority="9891">
      <formula>AND(AO18="",AND(AP18:BC18=""))</formula>
    </cfRule>
  </conditionalFormatting>
  <conditionalFormatting sqref="AV18">
    <cfRule type="expression" dxfId="9092" priority="9665">
      <formula>FL18&lt;&gt;""</formula>
    </cfRule>
    <cfRule type="expression" dxfId="9091" priority="9888">
      <formula>AND(AO18&lt;&gt;"",OR(AP18:BC18&lt;&gt;""))</formula>
    </cfRule>
    <cfRule type="expression" dxfId="9090" priority="9889">
      <formula>AND(AO18="",AND(AP18:BC18=""))</formula>
    </cfRule>
  </conditionalFormatting>
  <conditionalFormatting sqref="AW18">
    <cfRule type="expression" dxfId="9089" priority="9664">
      <formula>FL18&lt;&gt;""</formula>
    </cfRule>
    <cfRule type="expression" dxfId="9088" priority="9886">
      <formula>AND(AO18&lt;&gt;"",OR(AP18:BC18&lt;&gt;""))</formula>
    </cfRule>
    <cfRule type="expression" dxfId="9087" priority="9887">
      <formula>AND(AO18="",AND(AP18:BC18=""))</formula>
    </cfRule>
  </conditionalFormatting>
  <conditionalFormatting sqref="AX18">
    <cfRule type="expression" dxfId="9086" priority="9663">
      <formula>FL18&lt;&gt;""</formula>
    </cfRule>
    <cfRule type="expression" dxfId="9085" priority="9884">
      <formula>AND(AO18&lt;&gt;"",OR(AP18:BC18&lt;&gt;""))</formula>
    </cfRule>
    <cfRule type="expression" dxfId="9084" priority="9885">
      <formula>AND(AO18="",AND(AP18:BC18=""))</formula>
    </cfRule>
  </conditionalFormatting>
  <conditionalFormatting sqref="AY18">
    <cfRule type="expression" dxfId="9083" priority="9662">
      <formula>FL18&lt;&gt;""</formula>
    </cfRule>
    <cfRule type="expression" dxfId="9082" priority="9882">
      <formula>AND(AO18&lt;&gt;"",OR(AP18:BC18&lt;&gt;""))</formula>
    </cfRule>
    <cfRule type="expression" dxfId="9081" priority="9883">
      <formula>AND(AO18="",AND(AP18:BC18=""))</formula>
    </cfRule>
  </conditionalFormatting>
  <conditionalFormatting sqref="AZ18">
    <cfRule type="expression" dxfId="9080" priority="9661">
      <formula>FL18&lt;&gt;""</formula>
    </cfRule>
    <cfRule type="expression" dxfId="9079" priority="9880">
      <formula>AND(AO18&lt;&gt;"",OR(AP18:BC18&lt;&gt;""))</formula>
    </cfRule>
    <cfRule type="expression" dxfId="9078" priority="9881">
      <formula>AND(AO18="",AND(AP18:BC18=""))</formula>
    </cfRule>
  </conditionalFormatting>
  <conditionalFormatting sqref="BA18">
    <cfRule type="expression" dxfId="9077" priority="9660">
      <formula>FL18&lt;&gt;""</formula>
    </cfRule>
    <cfRule type="expression" dxfId="9076" priority="9878">
      <formula>AND(AO18&lt;&gt;"",OR(AP18:BC18&lt;&gt;""))</formula>
    </cfRule>
    <cfRule type="expression" dxfId="9075" priority="9879">
      <formula>AND(AO18="",AND(AP18:BC18=""))</formula>
    </cfRule>
  </conditionalFormatting>
  <conditionalFormatting sqref="BB18">
    <cfRule type="expression" dxfId="9074" priority="9659">
      <formula>FL18&lt;&gt;""</formula>
    </cfRule>
    <cfRule type="expression" dxfId="9073" priority="9876">
      <formula>AND(AO18&lt;&gt;"",OR(AP18:BC18&lt;&gt;""))</formula>
    </cfRule>
    <cfRule type="expression" dxfId="9072" priority="9877">
      <formula>AND(AO18="",AND(AP18:BC18=""))</formula>
    </cfRule>
  </conditionalFormatting>
  <conditionalFormatting sqref="BC18">
    <cfRule type="expression" dxfId="9071" priority="9658">
      <formula>FL18&lt;&gt;""</formula>
    </cfRule>
    <cfRule type="expression" dxfId="9070" priority="9874">
      <formula>AND(AO18&lt;&gt;"",OR(AP18:BC18&lt;&gt;""))</formula>
    </cfRule>
    <cfRule type="expression" dxfId="9069" priority="9875">
      <formula>AND(AO18="",AND(AP18:BC18=""))</formula>
    </cfRule>
  </conditionalFormatting>
  <conditionalFormatting sqref="BF18">
    <cfRule type="expression" dxfId="9068" priority="9715">
      <formula>AND(BD18="独居",BF18&gt;=1)</formula>
    </cfRule>
    <cfRule type="expression" dxfId="9067" priority="9872">
      <formula>AND(BD18="同居",AND(BM18="",BF18&lt;&gt;COUNTA(BH18:BL18)))</formula>
    </cfRule>
    <cfRule type="expression" dxfId="9066" priority="9873">
      <formula>AND(BD18="同居",OR(BF18="",BF18=0))</formula>
    </cfRule>
  </conditionalFormatting>
  <conditionalFormatting sqref="BG18">
    <cfRule type="expression" dxfId="9065" priority="9870">
      <formula>AND(BD18="独居",BG18&gt;=1)</formula>
    </cfRule>
    <cfRule type="expression" dxfId="9064" priority="9871">
      <formula>AND(BD18="同居",OR(BG18="",BG18&gt;BF18))</formula>
    </cfRule>
  </conditionalFormatting>
  <conditionalFormatting sqref="BH18">
    <cfRule type="expression" dxfId="9063" priority="9863">
      <formula>AND(BD18="独居",OR(BH18:BM18&lt;&gt;""))</formula>
    </cfRule>
    <cfRule type="expression" dxfId="9062" priority="9869">
      <formula>AND(BD18="同居",AND(BM18="",BF18&lt;&gt;COUNTA(BH18:BL18)))</formula>
    </cfRule>
  </conditionalFormatting>
  <conditionalFormatting sqref="BI18">
    <cfRule type="expression" dxfId="9061" priority="9862">
      <formula>AND(BD18="独居",OR(BH18:BM18&lt;&gt;""))</formula>
    </cfRule>
    <cfRule type="expression" dxfId="9060" priority="9868">
      <formula>AND(BD18="同居",AND(BM18="",BF18&lt;&gt;COUNTA(BH18:BL18)))</formula>
    </cfRule>
  </conditionalFormatting>
  <conditionalFormatting sqref="BJ18">
    <cfRule type="expression" dxfId="9059" priority="9861">
      <formula>AND(BD18="独居",OR(BH18:BM18&lt;&gt;""))</formula>
    </cfRule>
    <cfRule type="expression" dxfId="9058" priority="9867">
      <formula>AND(BD18="同居",AND(BM18="",BF18&lt;&gt;COUNTA(BH18:BL18)))</formula>
    </cfRule>
  </conditionalFormatting>
  <conditionalFormatting sqref="BK18">
    <cfRule type="expression" dxfId="9057" priority="9860">
      <formula>AND(BD18="独居",OR(BH18:BM18&lt;&gt;""))</formula>
    </cfRule>
    <cfRule type="expression" dxfId="9056" priority="9866">
      <formula>AND(BD18="同居",AND(BM18="",BF18&lt;&gt;COUNTA(BH18:BL18)))</formula>
    </cfRule>
  </conditionalFormatting>
  <conditionalFormatting sqref="BL18">
    <cfRule type="expression" dxfId="9055" priority="9859">
      <formula>AND(BD18="独居",OR(BH18:BM18&lt;&gt;""))</formula>
    </cfRule>
    <cfRule type="expression" dxfId="9054" priority="9865">
      <formula>AND(BD18="同居",AND(BM18="",BF18&lt;&gt;COUNTA(BH18:BL18)))</formula>
    </cfRule>
  </conditionalFormatting>
  <conditionalFormatting sqref="BM18">
    <cfRule type="expression" dxfId="9053" priority="9858">
      <formula>AND(BD18="独居",OR(BH18:BM18&lt;&gt;""))</formula>
    </cfRule>
    <cfRule type="expression" dxfId="9052" priority="9864">
      <formula>AND(BD18="同居",AND(BM18="",BF18&lt;&gt;COUNTA(BH18:BL18)))</formula>
    </cfRule>
  </conditionalFormatting>
  <conditionalFormatting sqref="CF18">
    <cfRule type="expression" dxfId="9051" priority="9645">
      <formula>FL18&lt;&gt;""</formula>
    </cfRule>
    <cfRule type="expression" dxfId="9050" priority="9857">
      <formula>CF18=""</formula>
    </cfRule>
  </conditionalFormatting>
  <conditionalFormatting sqref="CG18">
    <cfRule type="expression" dxfId="9049" priority="9644">
      <formula>FL18&lt;&gt;""</formula>
    </cfRule>
    <cfRule type="expression" dxfId="9048" priority="9856">
      <formula>CG18=""</formula>
    </cfRule>
  </conditionalFormatting>
  <conditionalFormatting sqref="CH18">
    <cfRule type="expression" dxfId="9047" priority="9643">
      <formula>FL18&lt;&gt;""</formula>
    </cfRule>
    <cfRule type="expression" dxfId="9046" priority="9855">
      <formula>CH18=""</formula>
    </cfRule>
  </conditionalFormatting>
  <conditionalFormatting sqref="CI18">
    <cfRule type="expression" dxfId="9045" priority="9642">
      <formula>FL18&lt;&gt;""</formula>
    </cfRule>
    <cfRule type="expression" dxfId="9044" priority="9854">
      <formula>CI18=""</formula>
    </cfRule>
  </conditionalFormatting>
  <conditionalFormatting sqref="CJ18">
    <cfRule type="expression" dxfId="9043" priority="9641">
      <formula>FL18&lt;&gt;""</formula>
    </cfRule>
    <cfRule type="expression" dxfId="9042" priority="9853">
      <formula>CJ18=""</formula>
    </cfRule>
  </conditionalFormatting>
  <conditionalFormatting sqref="CK18">
    <cfRule type="expression" dxfId="9041" priority="9640">
      <formula>FL18&lt;&gt;""</formula>
    </cfRule>
    <cfRule type="expression" dxfId="9040" priority="9852">
      <formula>CK18=""</formula>
    </cfRule>
  </conditionalFormatting>
  <conditionalFormatting sqref="CL18">
    <cfRule type="expression" dxfId="9039" priority="9639">
      <formula>FL18&lt;&gt;""</formula>
    </cfRule>
    <cfRule type="expression" dxfId="9038" priority="9851">
      <formula>CL18=""</formula>
    </cfRule>
  </conditionalFormatting>
  <conditionalFormatting sqref="CM18">
    <cfRule type="expression" dxfId="9037" priority="9638">
      <formula>FL18&lt;&gt;""</formula>
    </cfRule>
    <cfRule type="expression" dxfId="9036" priority="9850">
      <formula>CM18=""</formula>
    </cfRule>
  </conditionalFormatting>
  <conditionalFormatting sqref="CN18">
    <cfRule type="expression" dxfId="9035" priority="9714">
      <formula>AND(CM18=0,CN18&lt;&gt;"")</formula>
    </cfRule>
    <cfRule type="expression" dxfId="9034" priority="9849">
      <formula>AND(CM18&gt;0,CN18="")</formula>
    </cfRule>
  </conditionalFormatting>
  <conditionalFormatting sqref="CO18">
    <cfRule type="expression" dxfId="9033" priority="9637">
      <formula>FL18&lt;&gt;""</formula>
    </cfRule>
    <cfRule type="expression" dxfId="9032" priority="9847">
      <formula>AND(CO18&lt;&gt;"",OR(CP18:CS18&lt;&gt;""))</formula>
    </cfRule>
    <cfRule type="expression" dxfId="9031" priority="9848">
      <formula>AND(CO18="",AND(CP18:CS18=""))</formula>
    </cfRule>
  </conditionalFormatting>
  <conditionalFormatting sqref="CP18">
    <cfRule type="expression" dxfId="9030" priority="9636">
      <formula>FL18&lt;&gt;""</formula>
    </cfRule>
    <cfRule type="expression" dxfId="9029" priority="9845">
      <formula>AND(CO18&lt;&gt;"",OR(CP18:CS18&lt;&gt;""))</formula>
    </cfRule>
    <cfRule type="expression" dxfId="9028" priority="9846">
      <formula>AND(CO18="",AND(CP18:CS18=""))</formula>
    </cfRule>
  </conditionalFormatting>
  <conditionalFormatting sqref="CQ18">
    <cfRule type="expression" dxfId="9027" priority="9635">
      <formula>FL18&lt;&gt;""</formula>
    </cfRule>
    <cfRule type="expression" dxfId="9026" priority="9843">
      <formula>AND(CO18&lt;&gt;"",OR(CP18:CS18&lt;&gt;""))</formula>
    </cfRule>
    <cfRule type="expression" dxfId="9025" priority="9844">
      <formula>AND(CO18="",AND(CP18:CS18=""))</formula>
    </cfRule>
  </conditionalFormatting>
  <conditionalFormatting sqref="CR18">
    <cfRule type="expression" dxfId="9024" priority="9634">
      <formula>FL18&lt;&gt;""</formula>
    </cfRule>
    <cfRule type="expression" dxfId="9023" priority="9841">
      <formula>AND(CO18&lt;&gt;"",OR(CP18:CS18&lt;&gt;""))</formula>
    </cfRule>
    <cfRule type="expression" dxfId="9022" priority="9842">
      <formula>AND(CO18="",AND(CP18:CS18=""))</formula>
    </cfRule>
  </conditionalFormatting>
  <conditionalFormatting sqref="CS18">
    <cfRule type="expression" dxfId="9021" priority="9633">
      <formula>FL18&lt;&gt;""</formula>
    </cfRule>
    <cfRule type="expression" dxfId="9020" priority="9839">
      <formula>AND(CO18&lt;&gt;"",OR(CP18:CS18&lt;&gt;""))</formula>
    </cfRule>
    <cfRule type="expression" dxfId="9019" priority="9840">
      <formula>AND(CO18="",AND(CP18:CS18=""))</formula>
    </cfRule>
  </conditionalFormatting>
  <conditionalFormatting sqref="CT18">
    <cfRule type="expression" dxfId="9018" priority="9632">
      <formula>FL18&lt;&gt;""</formula>
    </cfRule>
    <cfRule type="expression" dxfId="9017" priority="9838">
      <formula>CT18=""</formula>
    </cfRule>
  </conditionalFormatting>
  <conditionalFormatting sqref="CU18">
    <cfRule type="expression" dxfId="9016" priority="9631">
      <formula>FL18&lt;&gt;""</formula>
    </cfRule>
    <cfRule type="expression" dxfId="9015" priority="9837">
      <formula>CU18=""</formula>
    </cfRule>
  </conditionalFormatting>
  <conditionalFormatting sqref="CV18">
    <cfRule type="expression" dxfId="9014" priority="9630">
      <formula>FL18&lt;&gt;""</formula>
    </cfRule>
    <cfRule type="expression" dxfId="9013" priority="9835">
      <formula>AND(CV18&lt;&gt;"",OR(CW18:DH18&lt;&gt;""))</formula>
    </cfRule>
    <cfRule type="expression" dxfId="9012" priority="9836">
      <formula>AND(CV18="",AND(CW18:DH18=""))</formula>
    </cfRule>
  </conditionalFormatting>
  <conditionalFormatting sqref="CW18">
    <cfRule type="expression" dxfId="9011" priority="9629">
      <formula>FL18&lt;&gt;""</formula>
    </cfRule>
    <cfRule type="expression" dxfId="9010" priority="9809">
      <formula>AND(CX18&lt;&gt;"",CW18="")</formula>
    </cfRule>
    <cfRule type="expression" dxfId="9009" priority="9833">
      <formula>AND(CV18&lt;&gt;"",OR(CW18:DH18&lt;&gt;""))</formula>
    </cfRule>
    <cfRule type="expression" dxfId="9008" priority="9834">
      <formula>AND(CV18="",AND(CW18:DH18=""))</formula>
    </cfRule>
  </conditionalFormatting>
  <conditionalFormatting sqref="CX18">
    <cfRule type="expression" dxfId="9007" priority="9628">
      <formula>FL18&lt;&gt;""</formula>
    </cfRule>
    <cfRule type="expression" dxfId="9006" priority="9810">
      <formula>AND(CW18&lt;&gt;"",CX18="")</formula>
    </cfRule>
    <cfRule type="expression" dxfId="9005" priority="9831">
      <formula>AND(CV18&lt;&gt;"",OR(CW18:DH18&lt;&gt;""))</formula>
    </cfRule>
    <cfRule type="expression" dxfId="9004" priority="9832">
      <formula>AND(CV18="",AND(CW18:DH18=""))</formula>
    </cfRule>
  </conditionalFormatting>
  <conditionalFormatting sqref="CY18">
    <cfRule type="expression" dxfId="9003" priority="9627">
      <formula>FL18&lt;&gt;""</formula>
    </cfRule>
    <cfRule type="expression" dxfId="9002" priority="9829">
      <formula>AND(CV18&lt;&gt;"",OR(CW18:DH18&lt;&gt;""))</formula>
    </cfRule>
    <cfRule type="expression" dxfId="9001" priority="9830">
      <formula>AND(CV18="",AND(CW18:DH18=""))</formula>
    </cfRule>
  </conditionalFormatting>
  <conditionalFormatting sqref="CZ18">
    <cfRule type="expression" dxfId="9000" priority="9626">
      <formula>FL18&lt;&gt;""</formula>
    </cfRule>
    <cfRule type="expression" dxfId="8999" priority="9807">
      <formula>AND(DA18&lt;&gt;"",CZ18="")</formula>
    </cfRule>
    <cfRule type="expression" dxfId="8998" priority="9827">
      <formula>AND(CV18&lt;&gt;"",OR(CW18:DH18&lt;&gt;""))</formula>
    </cfRule>
    <cfRule type="expression" dxfId="8997" priority="9828">
      <formula>AND(CV18="",AND(CW18:DH18=""))</formula>
    </cfRule>
  </conditionalFormatting>
  <conditionalFormatting sqref="DA18">
    <cfRule type="expression" dxfId="8996" priority="9625">
      <formula>FL18&lt;&gt;""</formula>
    </cfRule>
    <cfRule type="expression" dxfId="8995" priority="9808">
      <formula>AND(CZ18&lt;&gt;"",DA18="")</formula>
    </cfRule>
    <cfRule type="expression" dxfId="8994" priority="9825">
      <formula>AND(CV18&lt;&gt;"",OR(CW18:DH18&lt;&gt;""))</formula>
    </cfRule>
    <cfRule type="expression" dxfId="8993" priority="9826">
      <formula>AND(CV18="",AND(CW18:DH18=""))</formula>
    </cfRule>
  </conditionalFormatting>
  <conditionalFormatting sqref="DB18">
    <cfRule type="expression" dxfId="8992" priority="9624">
      <formula>FL18&lt;&gt;""</formula>
    </cfRule>
    <cfRule type="expression" dxfId="8991" priority="9823">
      <formula>AND(CV18&lt;&gt;"",OR(CW18:DH18&lt;&gt;""))</formula>
    </cfRule>
    <cfRule type="expression" dxfId="8990" priority="9824">
      <formula>AND(CV18="",AND(CW18:DH18=""))</formula>
    </cfRule>
  </conditionalFormatting>
  <conditionalFormatting sqref="DC18">
    <cfRule type="expression" dxfId="8989" priority="9623">
      <formula>FL18&lt;&gt;""</formula>
    </cfRule>
    <cfRule type="expression" dxfId="8988" priority="9821">
      <formula>AND(CV18&lt;&gt;"",OR(CW18:DH18&lt;&gt;""))</formula>
    </cfRule>
    <cfRule type="expression" dxfId="8987" priority="9822">
      <formula>AND(CV18="",AND(CW18:DH18=""))</formula>
    </cfRule>
  </conditionalFormatting>
  <conditionalFormatting sqref="DD18">
    <cfRule type="expression" dxfId="8986" priority="9622">
      <formula>FL18&lt;&gt;""</formula>
    </cfRule>
    <cfRule type="expression" dxfId="8985" priority="9819">
      <formula>AND(CV18&lt;&gt;"",OR(CW18:DH18&lt;&gt;""))</formula>
    </cfRule>
    <cfRule type="expression" dxfId="8984" priority="9820">
      <formula>AND(CV18="",AND(CW18:DH18=""))</formula>
    </cfRule>
  </conditionalFormatting>
  <conditionalFormatting sqref="DE18">
    <cfRule type="expression" dxfId="8983" priority="9621">
      <formula>FL18&lt;&gt;""</formula>
    </cfRule>
    <cfRule type="expression" dxfId="8982" priority="9803">
      <formula>AND(DF18&lt;&gt;"",DE18="")</formula>
    </cfRule>
    <cfRule type="expression" dxfId="8981" priority="9817">
      <formula>AND(CV18&lt;&gt;"",OR(CW18:DH18&lt;&gt;""))</formula>
    </cfRule>
    <cfRule type="expression" dxfId="8980" priority="9818">
      <formula>AND(CV18="",AND(CW18:DH18=""))</formula>
    </cfRule>
  </conditionalFormatting>
  <conditionalFormatting sqref="DF18">
    <cfRule type="expression" dxfId="8979" priority="9620">
      <formula>FL18&lt;&gt;""</formula>
    </cfRule>
    <cfRule type="expression" dxfId="8978" priority="9804">
      <formula>AND(DE18&lt;&gt;"",DF18="")</formula>
    </cfRule>
    <cfRule type="expression" dxfId="8977" priority="9815">
      <formula>AND(CV18&lt;&gt;"",OR(CW18:DH18&lt;&gt;""))</formula>
    </cfRule>
    <cfRule type="expression" dxfId="8976" priority="9816">
      <formula>AND(CV18="",AND(CW18:DH18=""))</formula>
    </cfRule>
  </conditionalFormatting>
  <conditionalFormatting sqref="DG18">
    <cfRule type="expression" dxfId="8975" priority="9619">
      <formula>FL18&lt;&gt;""</formula>
    </cfRule>
    <cfRule type="expression" dxfId="8974" priority="9813">
      <formula>AND(CV18&lt;&gt;"",OR(CW18:DH18&lt;&gt;""))</formula>
    </cfRule>
    <cfRule type="expression" dxfId="8973" priority="9814">
      <formula>AND(CV18="",AND(CW18:DH18=""))</formula>
    </cfRule>
  </conditionalFormatting>
  <conditionalFormatting sqref="DH18">
    <cfRule type="expression" dxfId="8972" priority="9618">
      <formula>FL18&lt;&gt;""</formula>
    </cfRule>
    <cfRule type="expression" dxfId="8971" priority="9811">
      <formula>AND(CV18&lt;&gt;"",OR(CW18:DH18&lt;&gt;""))</formula>
    </cfRule>
    <cfRule type="expression" dxfId="8970" priority="9812">
      <formula>AND(CV18="",AND(CW18:DH18=""))</formula>
    </cfRule>
  </conditionalFormatting>
  <conditionalFormatting sqref="DI18">
    <cfRule type="expression" dxfId="8969" priority="9617">
      <formula>FL18&lt;&gt;""</formula>
    </cfRule>
    <cfRule type="expression" dxfId="8968" priority="9806">
      <formula>DI18=""</formula>
    </cfRule>
  </conditionalFormatting>
  <conditionalFormatting sqref="DJ18">
    <cfRule type="expression" dxfId="8967" priority="9616">
      <formula>FL18&lt;&gt;""</formula>
    </cfRule>
    <cfRule type="expression" dxfId="8966" priority="9805">
      <formula>AND(DI18&lt;&gt;"自立",DJ18="")</formula>
    </cfRule>
  </conditionalFormatting>
  <conditionalFormatting sqref="DK18">
    <cfRule type="expression" dxfId="8965" priority="9615">
      <formula>FL18&lt;&gt;""</formula>
    </cfRule>
    <cfRule type="expression" dxfId="8964" priority="9802">
      <formula>DK18=""</formula>
    </cfRule>
  </conditionalFormatting>
  <conditionalFormatting sqref="DL18">
    <cfRule type="expression" dxfId="8963" priority="9800">
      <formula>AND(DK18&lt;&gt;"アレルギー食",DL18&lt;&gt;"")</formula>
    </cfRule>
    <cfRule type="expression" dxfId="8962" priority="9801">
      <formula>AND(DK18="アレルギー食",DL18="")</formula>
    </cfRule>
  </conditionalFormatting>
  <conditionalFormatting sqref="DM18">
    <cfRule type="expression" dxfId="8961" priority="9614">
      <formula>FL18&lt;&gt;""</formula>
    </cfRule>
    <cfRule type="expression" dxfId="8960" priority="9799">
      <formula>DM18=""</formula>
    </cfRule>
  </conditionalFormatting>
  <conditionalFormatting sqref="DN18">
    <cfRule type="expression" dxfId="8959" priority="9613">
      <formula>FL18&lt;&gt;""</formula>
    </cfRule>
    <cfRule type="expression" dxfId="8958" priority="9793">
      <formula>AND(DN18&lt;&gt;"",DM18="")</formula>
    </cfRule>
    <cfRule type="expression" dxfId="8957" priority="9797">
      <formula>AND(DM18&lt;&gt;"自立",DN18="")</formula>
    </cfRule>
    <cfRule type="expression" dxfId="8956" priority="9798">
      <formula>AND(DM18="自立",DN18&lt;&gt;"")</formula>
    </cfRule>
  </conditionalFormatting>
  <conditionalFormatting sqref="DO18">
    <cfRule type="expression" dxfId="8955" priority="9612">
      <formula>FL18&lt;&gt;""</formula>
    </cfRule>
    <cfRule type="expression" dxfId="8954" priority="9796">
      <formula>DO18=""</formula>
    </cfRule>
  </conditionalFormatting>
  <conditionalFormatting sqref="DP18">
    <cfRule type="expression" dxfId="8953" priority="9611">
      <formula>FL18&lt;&gt;""</formula>
    </cfRule>
    <cfRule type="expression" dxfId="8952" priority="9792">
      <formula>AND(DP18&lt;&gt;"",DO18="")</formula>
    </cfRule>
    <cfRule type="expression" dxfId="8951" priority="9794">
      <formula>AND(DO18&lt;&gt;"自立",DP18="")</formula>
    </cfRule>
    <cfRule type="expression" dxfId="8950" priority="9795">
      <formula>AND(DO18="自立",DP18&lt;&gt;"")</formula>
    </cfRule>
  </conditionalFormatting>
  <conditionalFormatting sqref="DQ18">
    <cfRule type="expression" dxfId="8949" priority="9610">
      <formula>FL18&lt;&gt;""</formula>
    </cfRule>
    <cfRule type="expression" dxfId="8948" priority="9791">
      <formula>DQ18=""</formula>
    </cfRule>
  </conditionalFormatting>
  <conditionalFormatting sqref="DR18">
    <cfRule type="expression" dxfId="8947" priority="9609">
      <formula>FL18&lt;&gt;""</formula>
    </cfRule>
    <cfRule type="expression" dxfId="8946" priority="9788">
      <formula>AND(DR18&lt;&gt;"",DQ18="")</formula>
    </cfRule>
    <cfRule type="expression" dxfId="8945" priority="9789">
      <formula>AND(DQ18&lt;&gt;"自立",DR18="")</formula>
    </cfRule>
    <cfRule type="expression" dxfId="8944" priority="9790">
      <formula>AND(DQ18="自立",DR18&lt;&gt;"")</formula>
    </cfRule>
  </conditionalFormatting>
  <conditionalFormatting sqref="DS18">
    <cfRule type="expression" dxfId="8943" priority="9608">
      <formula>FL18&lt;&gt;""</formula>
    </cfRule>
    <cfRule type="expression" dxfId="8942" priority="9787">
      <formula>DS18=""</formula>
    </cfRule>
  </conditionalFormatting>
  <conditionalFormatting sqref="DU18">
    <cfRule type="expression" dxfId="8941" priority="9606">
      <formula>FL18&lt;&gt;""</formula>
    </cfRule>
    <cfRule type="expression" dxfId="8940" priority="9786">
      <formula>DU18=""</formula>
    </cfRule>
  </conditionalFormatting>
  <conditionalFormatting sqref="DZ18">
    <cfRule type="expression" dxfId="8939" priority="9604">
      <formula>FL18&lt;&gt;""</formula>
    </cfRule>
    <cfRule type="expression" dxfId="8938" priority="9736">
      <formula>AND(EA18&lt;&gt;"",DZ18&lt;&gt;"その他")</formula>
    </cfRule>
    <cfRule type="expression" dxfId="8937" priority="9785">
      <formula>DZ18=""</formula>
    </cfRule>
  </conditionalFormatting>
  <conditionalFormatting sqref="EA18">
    <cfRule type="expression" dxfId="8936" priority="9783">
      <formula>AND(DZ18&lt;&gt;"その他",EA18&lt;&gt;"")</formula>
    </cfRule>
    <cfRule type="expression" dxfId="8935" priority="9784">
      <formula>AND(DZ18="その他",EA18="")</formula>
    </cfRule>
  </conditionalFormatting>
  <conditionalFormatting sqref="EB18">
    <cfRule type="expression" dxfId="8934" priority="9603">
      <formula>FL18&lt;&gt;""</formula>
    </cfRule>
    <cfRule type="expression" dxfId="8933" priority="9782">
      <formula>AND(EB18:EH18="")</formula>
    </cfRule>
  </conditionalFormatting>
  <conditionalFormatting sqref="EC18">
    <cfRule type="expression" dxfId="8932" priority="9602">
      <formula>FL18&lt;&gt;""</formula>
    </cfRule>
    <cfRule type="expression" dxfId="8931" priority="9781">
      <formula>AND(EB18:EH18="")</formula>
    </cfRule>
  </conditionalFormatting>
  <conditionalFormatting sqref="ED18">
    <cfRule type="expression" dxfId="8930" priority="9601">
      <formula>FL18&lt;&gt;""</formula>
    </cfRule>
    <cfRule type="expression" dxfId="8929" priority="9780">
      <formula>AND(EB18:EH18="")</formula>
    </cfRule>
  </conditionalFormatting>
  <conditionalFormatting sqref="EE18">
    <cfRule type="expression" dxfId="8928" priority="9600">
      <formula>FL18&lt;&gt;""</formula>
    </cfRule>
    <cfRule type="expression" dxfId="8927" priority="9779">
      <formula>AND(EB18:EH18="")</formula>
    </cfRule>
  </conditionalFormatting>
  <conditionalFormatting sqref="EF18">
    <cfRule type="expression" dxfId="8926" priority="9599">
      <formula>FL18&lt;&gt;""</formula>
    </cfRule>
    <cfRule type="expression" dxfId="8925" priority="9778">
      <formula>AND(EB18:EH18="")</formula>
    </cfRule>
  </conditionalFormatting>
  <conditionalFormatting sqref="EG18">
    <cfRule type="expression" dxfId="8924" priority="9598">
      <formula>FL18&lt;&gt;""</formula>
    </cfRule>
    <cfRule type="expression" dxfId="8923" priority="9777">
      <formula>AND(EB18:EH18="")</formula>
    </cfRule>
  </conditionalFormatting>
  <conditionalFormatting sqref="EH18">
    <cfRule type="expression" dxfId="8922" priority="9597">
      <formula>FL18&lt;&gt;""</formula>
    </cfRule>
    <cfRule type="expression" dxfId="8921" priority="9776">
      <formula>AND(EB18:EH18="")</formula>
    </cfRule>
  </conditionalFormatting>
  <conditionalFormatting sqref="EK18">
    <cfRule type="expression" dxfId="8920" priority="9596">
      <formula>FL18&lt;&gt;""</formula>
    </cfRule>
    <cfRule type="expression" dxfId="8919" priority="9774">
      <formula>AND(EJ18&lt;&gt;"",EK18&lt;&gt;"")</formula>
    </cfRule>
    <cfRule type="expression" dxfId="8918" priority="9775">
      <formula>AND(EJ18="",EK18="")</formula>
    </cfRule>
  </conditionalFormatting>
  <conditionalFormatting sqref="EL18">
    <cfRule type="expression" dxfId="8917" priority="9595">
      <formula>FL18&lt;&gt;""</formula>
    </cfRule>
    <cfRule type="expression" dxfId="8916" priority="9772">
      <formula>AND(EJ18&lt;&gt;"",EL18&lt;&gt;"")</formula>
    </cfRule>
    <cfRule type="expression" dxfId="8915" priority="9773">
      <formula>AND(EJ18="",EL18="")</formula>
    </cfRule>
  </conditionalFormatting>
  <conditionalFormatting sqref="EM18">
    <cfRule type="expression" dxfId="8914" priority="9594">
      <formula>FL18&lt;&gt;""</formula>
    </cfRule>
    <cfRule type="expression" dxfId="8913" priority="9770">
      <formula>AND(EJ18&lt;&gt;"",EM18&lt;&gt;"")</formula>
    </cfRule>
    <cfRule type="expression" dxfId="8912" priority="9771">
      <formula>AND(EJ18="",EM18="")</formula>
    </cfRule>
  </conditionalFormatting>
  <conditionalFormatting sqref="EO18">
    <cfRule type="expression" dxfId="8911" priority="9764">
      <formula>AND(EJ18&lt;&gt;"",EO18&lt;&gt;"")</formula>
    </cfRule>
    <cfRule type="expression" dxfId="8910" priority="9768">
      <formula>AND(EO18&lt;&gt;"",EN18="")</formula>
    </cfRule>
    <cfRule type="expression" dxfId="8909" priority="9769">
      <formula>AND(EN18&lt;&gt;"",EO18="")</formula>
    </cfRule>
  </conditionalFormatting>
  <conditionalFormatting sqref="EP18">
    <cfRule type="expression" dxfId="8908" priority="9763">
      <formula>AND(EJ18&lt;&gt;"",EP18&lt;&gt;"")</formula>
    </cfRule>
    <cfRule type="expression" dxfId="8907" priority="9766">
      <formula>AND(EP18&lt;&gt;"",EN18="")</formula>
    </cfRule>
    <cfRule type="expression" dxfId="8906" priority="9767">
      <formula>AND(EN18&lt;&gt;"",EP18="")</formula>
    </cfRule>
  </conditionalFormatting>
  <conditionalFormatting sqref="EN18">
    <cfRule type="expression" dxfId="8905" priority="9765">
      <formula>AND(EJ18&lt;&gt;"",EN18&lt;&gt;"")</formula>
    </cfRule>
  </conditionalFormatting>
  <conditionalFormatting sqref="ER18">
    <cfRule type="expression" dxfId="8904" priority="9593">
      <formula>FL18&lt;&gt;""</formula>
    </cfRule>
    <cfRule type="expression" dxfId="8903" priority="9761">
      <formula>AND(EQ18&lt;&gt;"",ER18&lt;&gt;"")</formula>
    </cfRule>
    <cfRule type="expression" dxfId="8902" priority="9762">
      <formula>AND(EQ18="",ER18="")</formula>
    </cfRule>
  </conditionalFormatting>
  <conditionalFormatting sqref="ES18">
    <cfRule type="expression" dxfId="8901" priority="9592">
      <formula>FL18&lt;&gt;""</formula>
    </cfRule>
    <cfRule type="expression" dxfId="8900" priority="9759">
      <formula>AND(EQ18&lt;&gt;"",ES18&lt;&gt;"")</formula>
    </cfRule>
    <cfRule type="expression" dxfId="8899" priority="9760">
      <formula>AND(EQ18="",ES18="")</formula>
    </cfRule>
  </conditionalFormatting>
  <conditionalFormatting sqref="ET18">
    <cfRule type="expression" dxfId="8898" priority="9591">
      <formula>FL18&lt;&gt;""</formula>
    </cfRule>
    <cfRule type="expression" dxfId="8897" priority="9757">
      <formula>AND(EQ18&lt;&gt;"",ET18&lt;&gt;"")</formula>
    </cfRule>
    <cfRule type="expression" dxfId="8896" priority="9758">
      <formula>AND(EQ18="",ET18="")</formula>
    </cfRule>
  </conditionalFormatting>
  <conditionalFormatting sqref="EV18">
    <cfRule type="expression" dxfId="8895" priority="9751">
      <formula>AND(EQ18&lt;&gt;"",EV18&lt;&gt;"")</formula>
    </cfRule>
    <cfRule type="expression" dxfId="8894" priority="9755">
      <formula>AND(EV18&lt;&gt;"",EU18="")</formula>
    </cfRule>
    <cfRule type="expression" dxfId="8893" priority="9756">
      <formula>AND(EU18&lt;&gt;"",EV18="")</formula>
    </cfRule>
  </conditionalFormatting>
  <conditionalFormatting sqref="EW18">
    <cfRule type="expression" dxfId="8892" priority="9750">
      <formula>AND(EQ18&lt;&gt;"",EW18&lt;&gt;"")</formula>
    </cfRule>
    <cfRule type="expression" dxfId="8891" priority="9753">
      <formula>AND(EW18&lt;&gt;"",EU18="")</formula>
    </cfRule>
    <cfRule type="expression" dxfId="8890" priority="9754">
      <formula>AND(EU18&lt;&gt;"",EW18="")</formula>
    </cfRule>
  </conditionalFormatting>
  <conditionalFormatting sqref="EU18">
    <cfRule type="expression" dxfId="8889" priority="9752">
      <formula>AND(EQ18&lt;&gt;"",EU18&lt;&gt;"")</formula>
    </cfRule>
  </conditionalFormatting>
  <conditionalFormatting sqref="EQ18">
    <cfRule type="expression" dxfId="8888" priority="9749">
      <formula>AND(EQ18&lt;&gt;"",OR(ER18:EW18&lt;&gt;""))</formula>
    </cfRule>
  </conditionalFormatting>
  <conditionalFormatting sqref="EJ18">
    <cfRule type="expression" dxfId="8887" priority="9748">
      <formula>AND(EJ18&lt;&gt;"",OR(EK18:EP18&lt;&gt;""))</formula>
    </cfRule>
  </conditionalFormatting>
  <conditionalFormatting sqref="EX18">
    <cfRule type="expression" dxfId="8886" priority="9590">
      <formula>FL18&lt;&gt;""</formula>
    </cfRule>
    <cfRule type="expression" dxfId="8885" priority="9747">
      <formula>AND(EX18:FC18="")</formula>
    </cfRule>
  </conditionalFormatting>
  <conditionalFormatting sqref="EY18">
    <cfRule type="expression" dxfId="8884" priority="9589">
      <formula>FL18&lt;&gt;""</formula>
    </cfRule>
    <cfRule type="expression" dxfId="8883" priority="9746">
      <formula>AND(EX18:FC18="")</formula>
    </cfRule>
  </conditionalFormatting>
  <conditionalFormatting sqref="EZ18">
    <cfRule type="expression" dxfId="8882" priority="9588">
      <formula>FL18&lt;&gt;""</formula>
    </cfRule>
    <cfRule type="expression" dxfId="8881" priority="9745">
      <formula>AND(EX18:FC18="")</formula>
    </cfRule>
  </conditionalFormatting>
  <conditionalFormatting sqref="FA18">
    <cfRule type="expression" dxfId="8880" priority="9587">
      <formula>FL18&lt;&gt;""</formula>
    </cfRule>
    <cfRule type="expression" dxfId="8879" priority="9744">
      <formula>AND(EX18:FC18="")</formula>
    </cfRule>
  </conditionalFormatting>
  <conditionalFormatting sqref="FC18">
    <cfRule type="expression" dxfId="8878" priority="9585">
      <formula>FL18&lt;&gt;""</formula>
    </cfRule>
    <cfRule type="expression" dxfId="8877" priority="9743">
      <formula>AND(EX18:FC18="")</formula>
    </cfRule>
  </conditionalFormatting>
  <conditionalFormatting sqref="FB18">
    <cfRule type="expression" dxfId="8876" priority="9586">
      <formula>FL18&lt;&gt;""</formula>
    </cfRule>
    <cfRule type="expression" dxfId="8875" priority="9742">
      <formula>AND(EX18:FC18="")</formula>
    </cfRule>
  </conditionalFormatting>
  <conditionalFormatting sqref="FD18">
    <cfRule type="expression" dxfId="8874" priority="9584">
      <formula>FL18&lt;&gt;""</formula>
    </cfRule>
    <cfRule type="expression" dxfId="8873" priority="9741">
      <formula>FD18=""</formula>
    </cfRule>
  </conditionalFormatting>
  <conditionalFormatting sqref="FE18">
    <cfRule type="expression" dxfId="8872" priority="9739">
      <formula>AND(FD18&lt;&gt;"2人以上の体制",FE18&lt;&gt;"")</formula>
    </cfRule>
    <cfRule type="expression" dxfId="8871" priority="9740">
      <formula>AND(FD18="2人以上の体制",FE18="")</formula>
    </cfRule>
  </conditionalFormatting>
  <conditionalFormatting sqref="FF18">
    <cfRule type="expression" dxfId="8870" priority="9583">
      <formula>FL18&lt;&gt;""</formula>
    </cfRule>
    <cfRule type="expression" dxfId="8869" priority="9738">
      <formula>FF18=""</formula>
    </cfRule>
  </conditionalFormatting>
  <conditionalFormatting sqref="FG18">
    <cfRule type="expression" dxfId="8868" priority="9582">
      <formula>FL18&lt;&gt;""</formula>
    </cfRule>
    <cfRule type="expression" dxfId="8867" priority="9737">
      <formula>FG18=""</formula>
    </cfRule>
  </conditionalFormatting>
  <conditionalFormatting sqref="BN18">
    <cfRule type="expression" dxfId="8866" priority="9656">
      <formula>FL18&lt;&gt;""</formula>
    </cfRule>
    <cfRule type="expression" dxfId="8865" priority="9735">
      <formula>BN18=""</formula>
    </cfRule>
  </conditionalFormatting>
  <conditionalFormatting sqref="BO18">
    <cfRule type="expression" dxfId="8864" priority="9655">
      <formula>FL18&lt;&gt;""</formula>
    </cfRule>
    <cfRule type="expression" dxfId="8863" priority="9734">
      <formula>BO18=""</formula>
    </cfRule>
  </conditionalFormatting>
  <conditionalFormatting sqref="BP18">
    <cfRule type="expression" dxfId="8862" priority="9654">
      <formula>FL18&lt;&gt;""</formula>
    </cfRule>
    <cfRule type="expression" dxfId="8861" priority="9733">
      <formula>BP18=""</formula>
    </cfRule>
  </conditionalFormatting>
  <conditionalFormatting sqref="BQ18">
    <cfRule type="expression" dxfId="8860" priority="9653">
      <formula>FL18&lt;&gt;""</formula>
    </cfRule>
    <cfRule type="expression" dxfId="8859" priority="9722">
      <formula>AND(BQ18:BR18="")</formula>
    </cfRule>
  </conditionalFormatting>
  <conditionalFormatting sqref="BR18">
    <cfRule type="expression" dxfId="8858" priority="9652">
      <formula>FL18&lt;&gt;""</formula>
    </cfRule>
    <cfRule type="expression" dxfId="8857" priority="9732">
      <formula>AND(BQ18:BR18="")</formula>
    </cfRule>
  </conditionalFormatting>
  <conditionalFormatting sqref="BT18">
    <cfRule type="expression" dxfId="8856" priority="9727">
      <formula>AND(BS18="",BT18&lt;&gt;"")</formula>
    </cfRule>
    <cfRule type="expression" dxfId="8855" priority="9731">
      <formula>AND(BS18&lt;&gt;"",BT18="")</formula>
    </cfRule>
  </conditionalFormatting>
  <conditionalFormatting sqref="BU18">
    <cfRule type="expression" dxfId="8854" priority="9726">
      <formula>AND(BS18="",BU18&lt;&gt;"")</formula>
    </cfRule>
    <cfRule type="expression" dxfId="8853" priority="9730">
      <formula>AND(BS18&lt;&gt;"",BU18="")</formula>
    </cfRule>
  </conditionalFormatting>
  <conditionalFormatting sqref="BV18">
    <cfRule type="expression" dxfId="8852" priority="9725">
      <formula>AND(BS18="",BV18&lt;&gt;"")</formula>
    </cfRule>
    <cfRule type="expression" dxfId="8851" priority="9729">
      <formula>AND(BS18&lt;&gt;"",AND(BV18:BW18=""))</formula>
    </cfRule>
  </conditionalFormatting>
  <conditionalFormatting sqref="BW18">
    <cfRule type="expression" dxfId="8850" priority="9724">
      <formula>AND(BS18="",BW18&lt;&gt;"")</formula>
    </cfRule>
    <cfRule type="expression" dxfId="8849" priority="9728">
      <formula>AND(BS18&lt;&gt;"",AND(BV18:BW18=""))</formula>
    </cfRule>
  </conditionalFormatting>
  <conditionalFormatting sqref="BS18">
    <cfRule type="expression" dxfId="8848" priority="9723">
      <formula>AND(BS18="",OR(BT18:BW18&lt;&gt;""))</formula>
    </cfRule>
  </conditionalFormatting>
  <conditionalFormatting sqref="BX18">
    <cfRule type="expression" dxfId="8847" priority="9651">
      <formula>FL18&lt;&gt;""</formula>
    </cfRule>
    <cfRule type="expression" dxfId="8846" priority="9721">
      <formula>BX18=""</formula>
    </cfRule>
  </conditionalFormatting>
  <conditionalFormatting sqref="BY18">
    <cfRule type="expression" dxfId="8845" priority="9650">
      <formula>FL18&lt;&gt;""</formula>
    </cfRule>
    <cfRule type="expression" dxfId="8844" priority="9720">
      <formula>BY18=""</formula>
    </cfRule>
  </conditionalFormatting>
  <conditionalFormatting sqref="CB18">
    <cfRule type="expression" dxfId="8843" priority="9649">
      <formula>FL18&lt;&gt;""</formula>
    </cfRule>
    <cfRule type="expression" dxfId="8842" priority="9719">
      <formula>CB18=""</formula>
    </cfRule>
  </conditionalFormatting>
  <conditionalFormatting sqref="CC18">
    <cfRule type="expression" dxfId="8841" priority="9648">
      <formula>FL18&lt;&gt;""</formula>
    </cfRule>
    <cfRule type="expression" dxfId="8840" priority="9718">
      <formula>CC18=""</formula>
    </cfRule>
  </conditionalFormatting>
  <conditionalFormatting sqref="CD18">
    <cfRule type="expression" dxfId="8839" priority="9647">
      <formula>FL18&lt;&gt;""</formula>
    </cfRule>
    <cfRule type="expression" dxfId="8838" priority="9717">
      <formula>CD18=""</formula>
    </cfRule>
  </conditionalFormatting>
  <conditionalFormatting sqref="FJ18">
    <cfRule type="expression" dxfId="8837" priority="9716">
      <formula>FJ18=""</formula>
    </cfRule>
  </conditionalFormatting>
  <conditionalFormatting sqref="H18">
    <cfRule type="expression" dxfId="8836" priority="9697">
      <formula>FL18&lt;&gt;""</formula>
    </cfRule>
    <cfRule type="expression" dxfId="8835" priority="9713">
      <formula>H18=""</formula>
    </cfRule>
  </conditionalFormatting>
  <conditionalFormatting sqref="B18">
    <cfRule type="expression" dxfId="8834" priority="9581">
      <formula>FL18&lt;&gt;""</formula>
    </cfRule>
    <cfRule type="expression" dxfId="8833" priority="9712">
      <formula>B18=""</formula>
    </cfRule>
  </conditionalFormatting>
  <conditionalFormatting sqref="CE18">
    <cfRule type="expression" dxfId="8832" priority="9646">
      <formula>FL18&lt;&gt;""</formula>
    </cfRule>
    <cfRule type="expression" dxfId="8831" priority="9711">
      <formula>CE18=""</formula>
    </cfRule>
  </conditionalFormatting>
  <conditionalFormatting sqref="EI18">
    <cfRule type="expression" dxfId="8830" priority="9710">
      <formula>AND(OR(EB18:EG18&lt;&gt;""),EI18="")</formula>
    </cfRule>
  </conditionalFormatting>
  <conditionalFormatting sqref="BD18">
    <cfRule type="expression" dxfId="8829" priority="9657">
      <formula>FL18&lt;&gt;""</formula>
    </cfRule>
    <cfRule type="expression" dxfId="8828" priority="9709">
      <formula>BD18=""</formula>
    </cfRule>
  </conditionalFormatting>
  <conditionalFormatting sqref="BE18">
    <cfRule type="expression" dxfId="8827" priority="9708">
      <formula>AND(BD18="同居",AND(BE18="",BF18=""))</formula>
    </cfRule>
  </conditionalFormatting>
  <conditionalFormatting sqref="CA18">
    <cfRule type="expression" dxfId="8826" priority="9707">
      <formula>AND(BZ18&lt;&gt;"",CA18="")</formula>
    </cfRule>
  </conditionalFormatting>
  <conditionalFormatting sqref="BZ18">
    <cfRule type="expression" dxfId="8825" priority="9706">
      <formula>AND(BZ18="",CA18&lt;&gt;"")</formula>
    </cfRule>
  </conditionalFormatting>
  <conditionalFormatting sqref="DT18">
    <cfRule type="expression" dxfId="8824" priority="9607">
      <formula>FL18&lt;&gt;""</formula>
    </cfRule>
    <cfRule type="expression" dxfId="8823" priority="9703">
      <formula>AND(DT18&lt;&gt;"",DS18="")</formula>
    </cfRule>
    <cfRule type="expression" dxfId="8822" priority="9704">
      <formula>AND(DS18&lt;&gt;"自立",DT18="")</formula>
    </cfRule>
    <cfRule type="expression" dxfId="8821" priority="9705">
      <formula>AND(DS18="自立",DT18&lt;&gt;"")</formula>
    </cfRule>
  </conditionalFormatting>
  <conditionalFormatting sqref="DV18">
    <cfRule type="expression" dxfId="8820" priority="9605">
      <formula>FL18&lt;&gt;""</formula>
    </cfRule>
    <cfRule type="expression" dxfId="8819" priority="9700">
      <formula>AND(DV18&lt;&gt;"",DU18="")</formula>
    </cfRule>
    <cfRule type="expression" dxfId="8818" priority="9701">
      <formula>AND(DU18="自立",DV18&lt;&gt;"")</formula>
    </cfRule>
    <cfRule type="expression" dxfId="8817" priority="9702">
      <formula>AND(DU18&lt;&gt;"自立",DV18="")</formula>
    </cfRule>
  </conditionalFormatting>
  <conditionalFormatting sqref="I18">
    <cfRule type="expression" dxfId="8816" priority="9699">
      <formula>I18=""</formula>
    </cfRule>
  </conditionalFormatting>
  <conditionalFormatting sqref="O18">
    <cfRule type="expression" dxfId="8815" priority="9693">
      <formula>FL18&lt;&gt;""</formula>
    </cfRule>
    <cfRule type="expression" dxfId="8814" priority="9698">
      <formula>O18=""</formula>
    </cfRule>
  </conditionalFormatting>
  <conditionalFormatting sqref="FM18">
    <cfRule type="expression" dxfId="8813" priority="9576">
      <formula>AND(FM18="",AND(P18:FI18=""))</formula>
    </cfRule>
    <cfRule type="expression" dxfId="8812" priority="9577">
      <formula>AND(FM18&lt;&gt;"",OR(P18:FI18&lt;&gt;""))</formula>
    </cfRule>
  </conditionalFormatting>
  <conditionalFormatting sqref="FL18">
    <cfRule type="expression" dxfId="8811" priority="9578">
      <formula>AND(FL18="",AND(P18:FI18=""))</formula>
    </cfRule>
    <cfRule type="expression" dxfId="8810" priority="9580">
      <formula>AND(FL18&lt;&gt;"",OR(P18:FI18&lt;&gt;""))</formula>
    </cfRule>
  </conditionalFormatting>
  <conditionalFormatting sqref="FK18">
    <cfRule type="expression" dxfId="8809" priority="9579">
      <formula>FK18=""</formula>
    </cfRule>
  </conditionalFormatting>
  <conditionalFormatting sqref="C19">
    <cfRule type="expression" dxfId="8808" priority="9575">
      <formula>C19=""</formula>
    </cfRule>
  </conditionalFormatting>
  <conditionalFormatting sqref="D19">
    <cfRule type="expression" dxfId="8807" priority="9574">
      <formula>D19=""</formula>
    </cfRule>
  </conditionalFormatting>
  <conditionalFormatting sqref="E19">
    <cfRule type="expression" dxfId="8806" priority="9573">
      <formula>E19=""</formula>
    </cfRule>
  </conditionalFormatting>
  <conditionalFormatting sqref="G19">
    <cfRule type="expression" dxfId="8805" priority="9572">
      <formula>G19=""</formula>
    </cfRule>
  </conditionalFormatting>
  <conditionalFormatting sqref="J19">
    <cfRule type="expression" dxfId="8804" priority="9313">
      <formula>FL19&lt;&gt;""</formula>
    </cfRule>
    <cfRule type="expression" dxfId="8803" priority="9571">
      <formula>AND(J19="",K19="")</formula>
    </cfRule>
  </conditionalFormatting>
  <conditionalFormatting sqref="K19">
    <cfRule type="expression" dxfId="8802" priority="9312">
      <formula>FL19&lt;&gt;""</formula>
    </cfRule>
    <cfRule type="expression" dxfId="8801" priority="9570">
      <formula>AND(J19="",K19="")</formula>
    </cfRule>
  </conditionalFormatting>
  <conditionalFormatting sqref="N19">
    <cfRule type="expression" dxfId="8800" priority="9311">
      <formula>FL19&lt;&gt;""</formula>
    </cfRule>
    <cfRule type="expression" dxfId="8799" priority="9569">
      <formula>N19=""</formula>
    </cfRule>
  </conditionalFormatting>
  <conditionalFormatting sqref="P19">
    <cfRule type="expression" dxfId="8798" priority="9309">
      <formula>FL19&lt;&gt;""</formula>
    </cfRule>
    <cfRule type="expression" dxfId="8797" priority="9567">
      <formula>AND(P19&lt;&gt;"",OR(Q19:AC19&lt;&gt;""))</formula>
    </cfRule>
    <cfRule type="expression" dxfId="8796" priority="9568">
      <formula>AND(P19="",AND(Q19:AC19=""))</formula>
    </cfRule>
  </conditionalFormatting>
  <conditionalFormatting sqref="Q19">
    <cfRule type="expression" dxfId="8795" priority="9308">
      <formula>FL19&lt;&gt;""</formula>
    </cfRule>
    <cfRule type="expression" dxfId="8794" priority="9565">
      <formula>AND(P19&lt;&gt;"",OR(Q19:AC19&lt;&gt;""))</formula>
    </cfRule>
    <cfRule type="expression" dxfId="8793" priority="9566">
      <formula>AND(P19="",AND(Q19:AC19=""))</formula>
    </cfRule>
  </conditionalFormatting>
  <conditionalFormatting sqref="R19">
    <cfRule type="expression" dxfId="8792" priority="9307">
      <formula>FL19&lt;&gt;""</formula>
    </cfRule>
    <cfRule type="expression" dxfId="8791" priority="9563">
      <formula>AND(P19&lt;&gt;"",OR(Q19:AC19&lt;&gt;""))</formula>
    </cfRule>
    <cfRule type="expression" dxfId="8790" priority="9564">
      <formula>AND(P19="",AND(Q19:AC19=""))</formula>
    </cfRule>
  </conditionalFormatting>
  <conditionalFormatting sqref="S19">
    <cfRule type="expression" dxfId="8789" priority="9306">
      <formula>FL19&lt;&gt;""</formula>
    </cfRule>
    <cfRule type="expression" dxfId="8788" priority="9551">
      <formula>AND(P19&lt;&gt;"",OR(Q19:AC19&lt;&gt;""))</formula>
    </cfRule>
    <cfRule type="expression" dxfId="8787" priority="9562">
      <formula>AND(P19="",AND(Q19:AC19=""))</formula>
    </cfRule>
  </conditionalFormatting>
  <conditionalFormatting sqref="T19">
    <cfRule type="expression" dxfId="8786" priority="9305">
      <formula>FL19&lt;&gt;""</formula>
    </cfRule>
    <cfRule type="expression" dxfId="8785" priority="9550">
      <formula>AND(P19&lt;&gt;"",OR(Q19:AC19&lt;&gt;""))</formula>
    </cfRule>
    <cfRule type="expression" dxfId="8784" priority="9561">
      <formula>AND(P19="",AND(Q19:AC19=""))</formula>
    </cfRule>
  </conditionalFormatting>
  <conditionalFormatting sqref="U19">
    <cfRule type="expression" dxfId="8783" priority="9304">
      <formula>FL19&lt;&gt;""</formula>
    </cfRule>
    <cfRule type="expression" dxfId="8782" priority="9549">
      <formula>AND(P19&lt;&gt;"",OR(Q19:AC19&lt;&gt;""))</formula>
    </cfRule>
    <cfRule type="expression" dxfId="8781" priority="9560">
      <formula>AND(P19="",AND(Q19:AC19=""))</formula>
    </cfRule>
  </conditionalFormatting>
  <conditionalFormatting sqref="V19">
    <cfRule type="expression" dxfId="8780" priority="9303">
      <formula>FL19&lt;&gt;""</formula>
    </cfRule>
    <cfRule type="expression" dxfId="8779" priority="9548">
      <formula>AND(P19&lt;&gt;"",OR(Q19:AC19&lt;&gt;""))</formula>
    </cfRule>
    <cfRule type="expression" dxfId="8778" priority="9559">
      <formula>AND(P19="",AND(Q19:AC19=""))</formula>
    </cfRule>
  </conditionalFormatting>
  <conditionalFormatting sqref="W19">
    <cfRule type="expression" dxfId="8777" priority="9302">
      <formula>FL19&lt;&gt;""</formula>
    </cfRule>
    <cfRule type="expression" dxfId="8776" priority="9547">
      <formula>AND(P19&lt;&gt;"",OR(Q19:AC19&lt;&gt;""))</formula>
    </cfRule>
    <cfRule type="expression" dxfId="8775" priority="9558">
      <formula>AND(P19="",AND(Q19:AC19=""))</formula>
    </cfRule>
  </conditionalFormatting>
  <conditionalFormatting sqref="X19">
    <cfRule type="expression" dxfId="8774" priority="9301">
      <formula>FL19&lt;&gt;""</formula>
    </cfRule>
    <cfRule type="expression" dxfId="8773" priority="9546">
      <formula>AND(P19&lt;&gt;"",OR(Q19:AC19&lt;&gt;""))</formula>
    </cfRule>
    <cfRule type="expression" dxfId="8772" priority="9557">
      <formula>AND(P19="",AND(Q19:AC19=""))</formula>
    </cfRule>
  </conditionalFormatting>
  <conditionalFormatting sqref="Y19">
    <cfRule type="expression" dxfId="8771" priority="9300">
      <formula>FL19&lt;&gt;""</formula>
    </cfRule>
    <cfRule type="expression" dxfId="8770" priority="9545">
      <formula>AND(P19&lt;&gt;"",OR(Q19:AC19&lt;&gt;""))</formula>
    </cfRule>
    <cfRule type="expression" dxfId="8769" priority="9556">
      <formula>AND(P19="",AND(Q19:AC19=""))</formula>
    </cfRule>
  </conditionalFormatting>
  <conditionalFormatting sqref="Z19">
    <cfRule type="expression" dxfId="8768" priority="9299">
      <formula>FL19&lt;&gt;""</formula>
    </cfRule>
    <cfRule type="expression" dxfId="8767" priority="9544">
      <formula>AND(P19&lt;&gt;"",OR(Q19:AC19&lt;&gt;""))</formula>
    </cfRule>
    <cfRule type="expression" dxfId="8766" priority="9555">
      <formula>AND(P19="",AND(Q19:AC19=""))</formula>
    </cfRule>
  </conditionalFormatting>
  <conditionalFormatting sqref="AA19">
    <cfRule type="expression" dxfId="8765" priority="9298">
      <formula>FL19&lt;&gt;""</formula>
    </cfRule>
    <cfRule type="expression" dxfId="8764" priority="9543">
      <formula>AND(P19&lt;&gt;"",OR(Q19:AC19&lt;&gt;""))</formula>
    </cfRule>
    <cfRule type="expression" dxfId="8763" priority="9554">
      <formula>AND(P19="",AND(Q19:AC19=""))</formula>
    </cfRule>
  </conditionalFormatting>
  <conditionalFormatting sqref="AB19">
    <cfRule type="expression" dxfId="8762" priority="9297">
      <formula>FL19&lt;&gt;""</formula>
    </cfRule>
    <cfRule type="expression" dxfId="8761" priority="9542">
      <formula>AND(P19&lt;&gt;"",OR(Q19:AC19&lt;&gt;""))</formula>
    </cfRule>
    <cfRule type="expression" dxfId="8760" priority="9553">
      <formula>AND(P19="",AND(Q19:AC19=""))</formula>
    </cfRule>
  </conditionalFormatting>
  <conditionalFormatting sqref="AC19">
    <cfRule type="expression" dxfId="8759" priority="9296">
      <formula>FL19&lt;&gt;""</formula>
    </cfRule>
    <cfRule type="expression" dxfId="8758" priority="9541">
      <formula>AND(P19&lt;&gt;"",OR(Q19:AC19&lt;&gt;""))</formula>
    </cfRule>
    <cfRule type="expression" dxfId="8757" priority="9552">
      <formula>AND(P19="",AND(Q19:AC19=""))</formula>
    </cfRule>
  </conditionalFormatting>
  <conditionalFormatting sqref="AD19">
    <cfRule type="expression" dxfId="8756" priority="9295">
      <formula>FL19&lt;&gt;""</formula>
    </cfRule>
    <cfRule type="expression" dxfId="8755" priority="9538">
      <formula>AND(AD19="無",OR(AE19:AH19&lt;&gt;""))</formula>
    </cfRule>
    <cfRule type="expression" dxfId="8754" priority="9539">
      <formula>AND(AD19="有",AND(AE19:AH19=""))</formula>
    </cfRule>
    <cfRule type="expression" dxfId="8753" priority="9540">
      <formula>AD19=""</formula>
    </cfRule>
  </conditionalFormatting>
  <conditionalFormatting sqref="AE19">
    <cfRule type="expression" dxfId="8752" priority="9533">
      <formula>AND(AD19="無",OR(AE19:AH19&lt;&gt;""))</formula>
    </cfRule>
    <cfRule type="expression" dxfId="8751" priority="9537">
      <formula>AND(AD19="有",AND(AE19:AH19=""))</formula>
    </cfRule>
  </conditionalFormatting>
  <conditionalFormatting sqref="AF19">
    <cfRule type="expression" dxfId="8750" priority="9532">
      <formula>AND(AD19="無",OR(AE19:AH19&lt;&gt;""))</formula>
    </cfRule>
    <cfRule type="expression" dxfId="8749" priority="9536">
      <formula>AND(AD19="有",AND(AE19:AH19=""))</formula>
    </cfRule>
  </conditionalFormatting>
  <conditionalFormatting sqref="AG19">
    <cfRule type="expression" dxfId="8748" priority="9531">
      <formula>AND(AD19="無",OR(AE19:AH19&lt;&gt;""))</formula>
    </cfRule>
    <cfRule type="expression" dxfId="8747" priority="9535">
      <formula>AND(AD19="有",AND(AE19:AH19=""))</formula>
    </cfRule>
  </conditionalFormatting>
  <conditionalFormatting sqref="AH19">
    <cfRule type="expression" dxfId="8746" priority="9530">
      <formula>AND(AD19="無",OR(AE19:AH19&lt;&gt;""))</formula>
    </cfRule>
    <cfRule type="expression" dxfId="8745" priority="9534">
      <formula>AND(AD19="有",AND(AE19:AH19=""))</formula>
    </cfRule>
  </conditionalFormatting>
  <conditionalFormatting sqref="AI19">
    <cfRule type="expression" dxfId="8744" priority="9294">
      <formula>FL19&lt;&gt;""</formula>
    </cfRule>
    <cfRule type="expression" dxfId="8743" priority="9529">
      <formula>AI19=""</formula>
    </cfRule>
  </conditionalFormatting>
  <conditionalFormatting sqref="AJ19">
    <cfRule type="expression" dxfId="8742" priority="9293">
      <formula>FL19&lt;&gt;""</formula>
    </cfRule>
    <cfRule type="expression" dxfId="8741" priority="9528">
      <formula>AJ19=""</formula>
    </cfRule>
  </conditionalFormatting>
  <conditionalFormatting sqref="AK19">
    <cfRule type="expression" dxfId="8740" priority="9292">
      <formula>FL19&lt;&gt;""</formula>
    </cfRule>
    <cfRule type="expression" dxfId="8739" priority="9527">
      <formula>AK19=""</formula>
    </cfRule>
  </conditionalFormatting>
  <conditionalFormatting sqref="AL19">
    <cfRule type="expression" dxfId="8738" priority="9291">
      <formula>FL19&lt;&gt;""</formula>
    </cfRule>
    <cfRule type="expression" dxfId="8737" priority="9526">
      <formula>AL19=""</formula>
    </cfRule>
  </conditionalFormatting>
  <conditionalFormatting sqref="AM19">
    <cfRule type="expression" dxfId="8736" priority="9290">
      <formula>FL19&lt;&gt;""</formula>
    </cfRule>
    <cfRule type="expression" dxfId="8735" priority="9521">
      <formula>AND(AM19="なし",AN19&lt;&gt;"")</formula>
    </cfRule>
    <cfRule type="expression" dxfId="8734" priority="9522">
      <formula>AND(AM19="あり",AN19="")</formula>
    </cfRule>
    <cfRule type="expression" dxfId="8733" priority="9525">
      <formula>AM19=""</formula>
    </cfRule>
  </conditionalFormatting>
  <conditionalFormatting sqref="AN19">
    <cfRule type="expression" dxfId="8732" priority="9523">
      <formula>AND(AM19="なし",AN19&lt;&gt;"")</formula>
    </cfRule>
    <cfRule type="expression" dxfId="8731" priority="9524">
      <formula>AND(AM19="あり",AN19="")</formula>
    </cfRule>
  </conditionalFormatting>
  <conditionalFormatting sqref="AO19">
    <cfRule type="expression" dxfId="8730" priority="9289">
      <formula>FL19&lt;&gt;""</formula>
    </cfRule>
    <cfRule type="expression" dxfId="8729" priority="9519">
      <formula>AND(AO19&lt;&gt;"",OR(AP19:BC19&lt;&gt;""))</formula>
    </cfRule>
    <cfRule type="expression" dxfId="8728" priority="9520">
      <formula>AND(AO19="",AND(AP19:BC19=""))</formula>
    </cfRule>
  </conditionalFormatting>
  <conditionalFormatting sqref="AP19">
    <cfRule type="expression" dxfId="8727" priority="9288">
      <formula>FL19&lt;&gt;""</formula>
    </cfRule>
    <cfRule type="expression" dxfId="8726" priority="9517">
      <formula>AND(AO19&lt;&gt;"",OR(AP19:BC19&lt;&gt;""))</formula>
    </cfRule>
    <cfRule type="expression" dxfId="8725" priority="9518">
      <formula>AND(AO19="",AND(AP19:BC19=""))</formula>
    </cfRule>
  </conditionalFormatting>
  <conditionalFormatting sqref="AQ19">
    <cfRule type="expression" dxfId="8724" priority="9287">
      <formula>FL19&lt;&gt;""</formula>
    </cfRule>
    <cfRule type="expression" dxfId="8723" priority="9515">
      <formula>AND(AO19&lt;&gt;"",OR(AP19:BC19&lt;&gt;""))</formula>
    </cfRule>
    <cfRule type="expression" dxfId="8722" priority="9516">
      <formula>AND(AO19="",AND(AP19:BC19=""))</formula>
    </cfRule>
  </conditionalFormatting>
  <conditionalFormatting sqref="AR19">
    <cfRule type="expression" dxfId="8721" priority="9286">
      <formula>FL19&lt;&gt;""</formula>
    </cfRule>
    <cfRule type="expression" dxfId="8720" priority="9513">
      <formula>AND(AO19&lt;&gt;"",OR(AP19:BC19&lt;&gt;""))</formula>
    </cfRule>
    <cfRule type="expression" dxfId="8719" priority="9514">
      <formula>AND(AO19="",AND(AP19:BC19=""))</formula>
    </cfRule>
  </conditionalFormatting>
  <conditionalFormatting sqref="AS19">
    <cfRule type="expression" dxfId="8718" priority="9285">
      <formula>FL19&lt;&gt;""</formula>
    </cfRule>
    <cfRule type="expression" dxfId="8717" priority="9511">
      <formula>AND(AO19&lt;&gt;"",OR(AP19:BC19&lt;&gt;""))</formula>
    </cfRule>
    <cfRule type="expression" dxfId="8716" priority="9512">
      <formula>AND(AO19="",AND(AP19:BC19=""))</formula>
    </cfRule>
  </conditionalFormatting>
  <conditionalFormatting sqref="AT19">
    <cfRule type="expression" dxfId="8715" priority="9284">
      <formula>FL19&lt;&gt;""</formula>
    </cfRule>
    <cfRule type="expression" dxfId="8714" priority="9509">
      <formula>AND(AO19&lt;&gt;"",OR(AP19:BC19&lt;&gt;""))</formula>
    </cfRule>
    <cfRule type="expression" dxfId="8713" priority="9510">
      <formula>AND(AO19="",AND(AP19:BC19=""))</formula>
    </cfRule>
  </conditionalFormatting>
  <conditionalFormatting sqref="AU19">
    <cfRule type="expression" dxfId="8712" priority="9283">
      <formula>FL19&lt;&gt;""</formula>
    </cfRule>
    <cfRule type="expression" dxfId="8711" priority="9507">
      <formula>AND(AO19&lt;&gt;"",OR(AP19:BC19&lt;&gt;""))</formula>
    </cfRule>
    <cfRule type="expression" dxfId="8710" priority="9508">
      <formula>AND(AO19="",AND(AP19:BC19=""))</formula>
    </cfRule>
  </conditionalFormatting>
  <conditionalFormatting sqref="AV19">
    <cfRule type="expression" dxfId="8709" priority="9282">
      <formula>FL19&lt;&gt;""</formula>
    </cfRule>
    <cfRule type="expression" dxfId="8708" priority="9505">
      <formula>AND(AO19&lt;&gt;"",OR(AP19:BC19&lt;&gt;""))</formula>
    </cfRule>
    <cfRule type="expression" dxfId="8707" priority="9506">
      <formula>AND(AO19="",AND(AP19:BC19=""))</formula>
    </cfRule>
  </conditionalFormatting>
  <conditionalFormatting sqref="AW19">
    <cfRule type="expression" dxfId="8706" priority="9281">
      <formula>FL19&lt;&gt;""</formula>
    </cfRule>
    <cfRule type="expression" dxfId="8705" priority="9503">
      <formula>AND(AO19&lt;&gt;"",OR(AP19:BC19&lt;&gt;""))</formula>
    </cfRule>
    <cfRule type="expression" dxfId="8704" priority="9504">
      <formula>AND(AO19="",AND(AP19:BC19=""))</formula>
    </cfRule>
  </conditionalFormatting>
  <conditionalFormatting sqref="AX19">
    <cfRule type="expression" dxfId="8703" priority="9280">
      <formula>FL19&lt;&gt;""</formula>
    </cfRule>
    <cfRule type="expression" dxfId="8702" priority="9501">
      <formula>AND(AO19&lt;&gt;"",OR(AP19:BC19&lt;&gt;""))</formula>
    </cfRule>
    <cfRule type="expression" dxfId="8701" priority="9502">
      <formula>AND(AO19="",AND(AP19:BC19=""))</formula>
    </cfRule>
  </conditionalFormatting>
  <conditionalFormatting sqref="AY19">
    <cfRule type="expression" dxfId="8700" priority="9279">
      <formula>FL19&lt;&gt;""</formula>
    </cfRule>
    <cfRule type="expression" dxfId="8699" priority="9499">
      <formula>AND(AO19&lt;&gt;"",OR(AP19:BC19&lt;&gt;""))</formula>
    </cfRule>
    <cfRule type="expression" dxfId="8698" priority="9500">
      <formula>AND(AO19="",AND(AP19:BC19=""))</formula>
    </cfRule>
  </conditionalFormatting>
  <conditionalFormatting sqref="AZ19">
    <cfRule type="expression" dxfId="8697" priority="9278">
      <formula>FL19&lt;&gt;""</formula>
    </cfRule>
    <cfRule type="expression" dxfId="8696" priority="9497">
      <formula>AND(AO19&lt;&gt;"",OR(AP19:BC19&lt;&gt;""))</formula>
    </cfRule>
    <cfRule type="expression" dxfId="8695" priority="9498">
      <formula>AND(AO19="",AND(AP19:BC19=""))</formula>
    </cfRule>
  </conditionalFormatting>
  <conditionalFormatting sqref="BA19">
    <cfRule type="expression" dxfId="8694" priority="9277">
      <formula>FL19&lt;&gt;""</formula>
    </cfRule>
    <cfRule type="expression" dxfId="8693" priority="9495">
      <formula>AND(AO19&lt;&gt;"",OR(AP19:BC19&lt;&gt;""))</formula>
    </cfRule>
    <cfRule type="expression" dxfId="8692" priority="9496">
      <formula>AND(AO19="",AND(AP19:BC19=""))</formula>
    </cfRule>
  </conditionalFormatting>
  <conditionalFormatting sqref="BB19">
    <cfRule type="expression" dxfId="8691" priority="9276">
      <formula>FL19&lt;&gt;""</formula>
    </cfRule>
    <cfRule type="expression" dxfId="8690" priority="9493">
      <formula>AND(AO19&lt;&gt;"",OR(AP19:BC19&lt;&gt;""))</formula>
    </cfRule>
    <cfRule type="expression" dxfId="8689" priority="9494">
      <formula>AND(AO19="",AND(AP19:BC19=""))</formula>
    </cfRule>
  </conditionalFormatting>
  <conditionalFormatting sqref="BC19">
    <cfRule type="expression" dxfId="8688" priority="9275">
      <formula>FL19&lt;&gt;""</formula>
    </cfRule>
    <cfRule type="expression" dxfId="8687" priority="9491">
      <formula>AND(AO19&lt;&gt;"",OR(AP19:BC19&lt;&gt;""))</formula>
    </cfRule>
    <cfRule type="expression" dxfId="8686" priority="9492">
      <formula>AND(AO19="",AND(AP19:BC19=""))</formula>
    </cfRule>
  </conditionalFormatting>
  <conditionalFormatting sqref="BF19">
    <cfRule type="expression" dxfId="8685" priority="9332">
      <formula>AND(BD19="独居",BF19&gt;=1)</formula>
    </cfRule>
    <cfRule type="expression" dxfId="8684" priority="9489">
      <formula>AND(BD19="同居",AND(BM19="",BF19&lt;&gt;COUNTA(BH19:BL19)))</formula>
    </cfRule>
    <cfRule type="expression" dxfId="8683" priority="9490">
      <formula>AND(BD19="同居",OR(BF19="",BF19=0))</formula>
    </cfRule>
  </conditionalFormatting>
  <conditionalFormatting sqref="BG19">
    <cfRule type="expression" dxfId="8682" priority="9487">
      <formula>AND(BD19="独居",BG19&gt;=1)</formula>
    </cfRule>
    <cfRule type="expression" dxfId="8681" priority="9488">
      <formula>AND(BD19="同居",OR(BG19="",BG19&gt;BF19))</formula>
    </cfRule>
  </conditionalFormatting>
  <conditionalFormatting sqref="BH19">
    <cfRule type="expression" dxfId="8680" priority="9480">
      <formula>AND(BD19="独居",OR(BH19:BM19&lt;&gt;""))</formula>
    </cfRule>
    <cfRule type="expression" dxfId="8679" priority="9486">
      <formula>AND(BD19="同居",AND(BM19="",BF19&lt;&gt;COUNTA(BH19:BL19)))</formula>
    </cfRule>
  </conditionalFormatting>
  <conditionalFormatting sqref="BI19">
    <cfRule type="expression" dxfId="8678" priority="9479">
      <formula>AND(BD19="独居",OR(BH19:BM19&lt;&gt;""))</formula>
    </cfRule>
    <cfRule type="expression" dxfId="8677" priority="9485">
      <formula>AND(BD19="同居",AND(BM19="",BF19&lt;&gt;COUNTA(BH19:BL19)))</formula>
    </cfRule>
  </conditionalFormatting>
  <conditionalFormatting sqref="BJ19">
    <cfRule type="expression" dxfId="8676" priority="9478">
      <formula>AND(BD19="独居",OR(BH19:BM19&lt;&gt;""))</formula>
    </cfRule>
    <cfRule type="expression" dxfId="8675" priority="9484">
      <formula>AND(BD19="同居",AND(BM19="",BF19&lt;&gt;COUNTA(BH19:BL19)))</formula>
    </cfRule>
  </conditionalFormatting>
  <conditionalFormatting sqref="BK19">
    <cfRule type="expression" dxfId="8674" priority="9477">
      <formula>AND(BD19="独居",OR(BH19:BM19&lt;&gt;""))</formula>
    </cfRule>
    <cfRule type="expression" dxfId="8673" priority="9483">
      <formula>AND(BD19="同居",AND(BM19="",BF19&lt;&gt;COUNTA(BH19:BL19)))</formula>
    </cfRule>
  </conditionalFormatting>
  <conditionalFormatting sqref="BL19">
    <cfRule type="expression" dxfId="8672" priority="9476">
      <formula>AND(BD19="独居",OR(BH19:BM19&lt;&gt;""))</formula>
    </cfRule>
    <cfRule type="expression" dxfId="8671" priority="9482">
      <formula>AND(BD19="同居",AND(BM19="",BF19&lt;&gt;COUNTA(BH19:BL19)))</formula>
    </cfRule>
  </conditionalFormatting>
  <conditionalFormatting sqref="BM19">
    <cfRule type="expression" dxfId="8670" priority="9475">
      <formula>AND(BD19="独居",OR(BH19:BM19&lt;&gt;""))</formula>
    </cfRule>
    <cfRule type="expression" dxfId="8669" priority="9481">
      <formula>AND(BD19="同居",AND(BM19="",BF19&lt;&gt;COUNTA(BH19:BL19)))</formula>
    </cfRule>
  </conditionalFormatting>
  <conditionalFormatting sqref="CF19">
    <cfRule type="expression" dxfId="8668" priority="9262">
      <formula>FL19&lt;&gt;""</formula>
    </cfRule>
    <cfRule type="expression" dxfId="8667" priority="9474">
      <formula>CF19=""</formula>
    </cfRule>
  </conditionalFormatting>
  <conditionalFormatting sqref="CG19">
    <cfRule type="expression" dxfId="8666" priority="9261">
      <formula>FL19&lt;&gt;""</formula>
    </cfRule>
    <cfRule type="expression" dxfId="8665" priority="9473">
      <formula>CG19=""</formula>
    </cfRule>
  </conditionalFormatting>
  <conditionalFormatting sqref="CH19">
    <cfRule type="expression" dxfId="8664" priority="9260">
      <formula>FL19&lt;&gt;""</formula>
    </cfRule>
    <cfRule type="expression" dxfId="8663" priority="9472">
      <formula>CH19=""</formula>
    </cfRule>
  </conditionalFormatting>
  <conditionalFormatting sqref="CI19">
    <cfRule type="expression" dxfId="8662" priority="9259">
      <formula>FL19&lt;&gt;""</formula>
    </cfRule>
    <cfRule type="expression" dxfId="8661" priority="9471">
      <formula>CI19=""</formula>
    </cfRule>
  </conditionalFormatting>
  <conditionalFormatting sqref="CJ19">
    <cfRule type="expression" dxfId="8660" priority="9258">
      <formula>FL19&lt;&gt;""</formula>
    </cfRule>
    <cfRule type="expression" dxfId="8659" priority="9470">
      <formula>CJ19=""</formula>
    </cfRule>
  </conditionalFormatting>
  <conditionalFormatting sqref="CK19">
    <cfRule type="expression" dxfId="8658" priority="9257">
      <formula>FL19&lt;&gt;""</formula>
    </cfRule>
    <cfRule type="expression" dxfId="8657" priority="9469">
      <formula>CK19=""</formula>
    </cfRule>
  </conditionalFormatting>
  <conditionalFormatting sqref="CL19">
    <cfRule type="expression" dxfId="8656" priority="9256">
      <formula>FL19&lt;&gt;""</formula>
    </cfRule>
    <cfRule type="expression" dxfId="8655" priority="9468">
      <formula>CL19=""</formula>
    </cfRule>
  </conditionalFormatting>
  <conditionalFormatting sqref="CM19">
    <cfRule type="expression" dxfId="8654" priority="9255">
      <formula>FL19&lt;&gt;""</formula>
    </cfRule>
    <cfRule type="expression" dxfId="8653" priority="9467">
      <formula>CM19=""</formula>
    </cfRule>
  </conditionalFormatting>
  <conditionalFormatting sqref="CN19">
    <cfRule type="expression" dxfId="8652" priority="9331">
      <formula>AND(CM19=0,CN19&lt;&gt;"")</formula>
    </cfRule>
    <cfRule type="expression" dxfId="8651" priority="9466">
      <formula>AND(CM19&gt;0,CN19="")</formula>
    </cfRule>
  </conditionalFormatting>
  <conditionalFormatting sqref="CO19">
    <cfRule type="expression" dxfId="8650" priority="9254">
      <formula>FL19&lt;&gt;""</formula>
    </cfRule>
    <cfRule type="expression" dxfId="8649" priority="9464">
      <formula>AND(CO19&lt;&gt;"",OR(CP19:CS19&lt;&gt;""))</formula>
    </cfRule>
    <cfRule type="expression" dxfId="8648" priority="9465">
      <formula>AND(CO19="",AND(CP19:CS19=""))</formula>
    </cfRule>
  </conditionalFormatting>
  <conditionalFormatting sqref="CP19">
    <cfRule type="expression" dxfId="8647" priority="9253">
      <formula>FL19&lt;&gt;""</formula>
    </cfRule>
    <cfRule type="expression" dxfId="8646" priority="9462">
      <formula>AND(CO19&lt;&gt;"",OR(CP19:CS19&lt;&gt;""))</formula>
    </cfRule>
    <cfRule type="expression" dxfId="8645" priority="9463">
      <formula>AND(CO19="",AND(CP19:CS19=""))</formula>
    </cfRule>
  </conditionalFormatting>
  <conditionalFormatting sqref="CQ19">
    <cfRule type="expression" dxfId="8644" priority="9252">
      <formula>FL19&lt;&gt;""</formula>
    </cfRule>
    <cfRule type="expression" dxfId="8643" priority="9460">
      <formula>AND(CO19&lt;&gt;"",OR(CP19:CS19&lt;&gt;""))</formula>
    </cfRule>
    <cfRule type="expression" dxfId="8642" priority="9461">
      <formula>AND(CO19="",AND(CP19:CS19=""))</formula>
    </cfRule>
  </conditionalFormatting>
  <conditionalFormatting sqref="CR19">
    <cfRule type="expression" dxfId="8641" priority="9251">
      <formula>FL19&lt;&gt;""</formula>
    </cfRule>
    <cfRule type="expression" dxfId="8640" priority="9458">
      <formula>AND(CO19&lt;&gt;"",OR(CP19:CS19&lt;&gt;""))</formula>
    </cfRule>
    <cfRule type="expression" dxfId="8639" priority="9459">
      <formula>AND(CO19="",AND(CP19:CS19=""))</formula>
    </cfRule>
  </conditionalFormatting>
  <conditionalFormatting sqref="CS19">
    <cfRule type="expression" dxfId="8638" priority="9250">
      <formula>FL19&lt;&gt;""</formula>
    </cfRule>
    <cfRule type="expression" dxfId="8637" priority="9456">
      <formula>AND(CO19&lt;&gt;"",OR(CP19:CS19&lt;&gt;""))</formula>
    </cfRule>
    <cfRule type="expression" dxfId="8636" priority="9457">
      <formula>AND(CO19="",AND(CP19:CS19=""))</formula>
    </cfRule>
  </conditionalFormatting>
  <conditionalFormatting sqref="CT19">
    <cfRule type="expression" dxfId="8635" priority="9249">
      <formula>FL19&lt;&gt;""</formula>
    </cfRule>
    <cfRule type="expression" dxfId="8634" priority="9455">
      <formula>CT19=""</formula>
    </cfRule>
  </conditionalFormatting>
  <conditionalFormatting sqref="CU19">
    <cfRule type="expression" dxfId="8633" priority="9248">
      <formula>FL19&lt;&gt;""</formula>
    </cfRule>
    <cfRule type="expression" dxfId="8632" priority="9454">
      <formula>CU19=""</formula>
    </cfRule>
  </conditionalFormatting>
  <conditionalFormatting sqref="CV19">
    <cfRule type="expression" dxfId="8631" priority="9247">
      <formula>FL19&lt;&gt;""</formula>
    </cfRule>
    <cfRule type="expression" dxfId="8630" priority="9452">
      <formula>AND(CV19&lt;&gt;"",OR(CW19:DH19&lt;&gt;""))</formula>
    </cfRule>
    <cfRule type="expression" dxfId="8629" priority="9453">
      <formula>AND(CV19="",AND(CW19:DH19=""))</formula>
    </cfRule>
  </conditionalFormatting>
  <conditionalFormatting sqref="CW19">
    <cfRule type="expression" dxfId="8628" priority="9246">
      <formula>FL19&lt;&gt;""</formula>
    </cfRule>
    <cfRule type="expression" dxfId="8627" priority="9426">
      <formula>AND(CX19&lt;&gt;"",CW19="")</formula>
    </cfRule>
    <cfRule type="expression" dxfId="8626" priority="9450">
      <formula>AND(CV19&lt;&gt;"",OR(CW19:DH19&lt;&gt;""))</formula>
    </cfRule>
    <cfRule type="expression" dxfId="8625" priority="9451">
      <formula>AND(CV19="",AND(CW19:DH19=""))</formula>
    </cfRule>
  </conditionalFormatting>
  <conditionalFormatting sqref="CX19">
    <cfRule type="expression" dxfId="8624" priority="9245">
      <formula>FL19&lt;&gt;""</formula>
    </cfRule>
    <cfRule type="expression" dxfId="8623" priority="9427">
      <formula>AND(CW19&lt;&gt;"",CX19="")</formula>
    </cfRule>
    <cfRule type="expression" dxfId="8622" priority="9448">
      <formula>AND(CV19&lt;&gt;"",OR(CW19:DH19&lt;&gt;""))</formula>
    </cfRule>
    <cfRule type="expression" dxfId="8621" priority="9449">
      <formula>AND(CV19="",AND(CW19:DH19=""))</formula>
    </cfRule>
  </conditionalFormatting>
  <conditionalFormatting sqref="CY19">
    <cfRule type="expression" dxfId="8620" priority="9244">
      <formula>FL19&lt;&gt;""</formula>
    </cfRule>
    <cfRule type="expression" dxfId="8619" priority="9446">
      <formula>AND(CV19&lt;&gt;"",OR(CW19:DH19&lt;&gt;""))</formula>
    </cfRule>
    <cfRule type="expression" dxfId="8618" priority="9447">
      <formula>AND(CV19="",AND(CW19:DH19=""))</formula>
    </cfRule>
  </conditionalFormatting>
  <conditionalFormatting sqref="CZ19">
    <cfRule type="expression" dxfId="8617" priority="9243">
      <formula>FL19&lt;&gt;""</formula>
    </cfRule>
    <cfRule type="expression" dxfId="8616" priority="9424">
      <formula>AND(DA19&lt;&gt;"",CZ19="")</formula>
    </cfRule>
    <cfRule type="expression" dxfId="8615" priority="9444">
      <formula>AND(CV19&lt;&gt;"",OR(CW19:DH19&lt;&gt;""))</formula>
    </cfRule>
    <cfRule type="expression" dxfId="8614" priority="9445">
      <formula>AND(CV19="",AND(CW19:DH19=""))</formula>
    </cfRule>
  </conditionalFormatting>
  <conditionalFormatting sqref="DA19">
    <cfRule type="expression" dxfId="8613" priority="9242">
      <formula>FL19&lt;&gt;""</formula>
    </cfRule>
    <cfRule type="expression" dxfId="8612" priority="9425">
      <formula>AND(CZ19&lt;&gt;"",DA19="")</formula>
    </cfRule>
    <cfRule type="expression" dxfId="8611" priority="9442">
      <formula>AND(CV19&lt;&gt;"",OR(CW19:DH19&lt;&gt;""))</formula>
    </cfRule>
    <cfRule type="expression" dxfId="8610" priority="9443">
      <formula>AND(CV19="",AND(CW19:DH19=""))</formula>
    </cfRule>
  </conditionalFormatting>
  <conditionalFormatting sqref="DB19">
    <cfRule type="expression" dxfId="8609" priority="9241">
      <formula>FL19&lt;&gt;""</formula>
    </cfRule>
    <cfRule type="expression" dxfId="8608" priority="9440">
      <formula>AND(CV19&lt;&gt;"",OR(CW19:DH19&lt;&gt;""))</formula>
    </cfRule>
    <cfRule type="expression" dxfId="8607" priority="9441">
      <formula>AND(CV19="",AND(CW19:DH19=""))</formula>
    </cfRule>
  </conditionalFormatting>
  <conditionalFormatting sqref="DC19">
    <cfRule type="expression" dxfId="8606" priority="9240">
      <formula>FL19&lt;&gt;""</formula>
    </cfRule>
    <cfRule type="expression" dxfId="8605" priority="9438">
      <formula>AND(CV19&lt;&gt;"",OR(CW19:DH19&lt;&gt;""))</formula>
    </cfRule>
    <cfRule type="expression" dxfId="8604" priority="9439">
      <formula>AND(CV19="",AND(CW19:DH19=""))</formula>
    </cfRule>
  </conditionalFormatting>
  <conditionalFormatting sqref="DD19">
    <cfRule type="expression" dxfId="8603" priority="9239">
      <formula>FL19&lt;&gt;""</formula>
    </cfRule>
    <cfRule type="expression" dxfId="8602" priority="9436">
      <formula>AND(CV19&lt;&gt;"",OR(CW19:DH19&lt;&gt;""))</formula>
    </cfRule>
    <cfRule type="expression" dxfId="8601" priority="9437">
      <formula>AND(CV19="",AND(CW19:DH19=""))</formula>
    </cfRule>
  </conditionalFormatting>
  <conditionalFormatting sqref="DE19">
    <cfRule type="expression" dxfId="8600" priority="9238">
      <formula>FL19&lt;&gt;""</formula>
    </cfRule>
    <cfRule type="expression" dxfId="8599" priority="9420">
      <formula>AND(DF19&lt;&gt;"",DE19="")</formula>
    </cfRule>
    <cfRule type="expression" dxfId="8598" priority="9434">
      <formula>AND(CV19&lt;&gt;"",OR(CW19:DH19&lt;&gt;""))</formula>
    </cfRule>
    <cfRule type="expression" dxfId="8597" priority="9435">
      <formula>AND(CV19="",AND(CW19:DH19=""))</formula>
    </cfRule>
  </conditionalFormatting>
  <conditionalFormatting sqref="DF19">
    <cfRule type="expression" dxfId="8596" priority="9237">
      <formula>FL19&lt;&gt;""</formula>
    </cfRule>
    <cfRule type="expression" dxfId="8595" priority="9421">
      <formula>AND(DE19&lt;&gt;"",DF19="")</formula>
    </cfRule>
    <cfRule type="expression" dxfId="8594" priority="9432">
      <formula>AND(CV19&lt;&gt;"",OR(CW19:DH19&lt;&gt;""))</formula>
    </cfRule>
    <cfRule type="expression" dxfId="8593" priority="9433">
      <formula>AND(CV19="",AND(CW19:DH19=""))</formula>
    </cfRule>
  </conditionalFormatting>
  <conditionalFormatting sqref="DG19">
    <cfRule type="expression" dxfId="8592" priority="9236">
      <formula>FL19&lt;&gt;""</formula>
    </cfRule>
    <cfRule type="expression" dxfId="8591" priority="9430">
      <formula>AND(CV19&lt;&gt;"",OR(CW19:DH19&lt;&gt;""))</formula>
    </cfRule>
    <cfRule type="expression" dxfId="8590" priority="9431">
      <formula>AND(CV19="",AND(CW19:DH19=""))</formula>
    </cfRule>
  </conditionalFormatting>
  <conditionalFormatting sqref="DH19">
    <cfRule type="expression" dxfId="8589" priority="9235">
      <formula>FL19&lt;&gt;""</formula>
    </cfRule>
    <cfRule type="expression" dxfId="8588" priority="9428">
      <formula>AND(CV19&lt;&gt;"",OR(CW19:DH19&lt;&gt;""))</formula>
    </cfRule>
    <cfRule type="expression" dxfId="8587" priority="9429">
      <formula>AND(CV19="",AND(CW19:DH19=""))</formula>
    </cfRule>
  </conditionalFormatting>
  <conditionalFormatting sqref="DI19">
    <cfRule type="expression" dxfId="8586" priority="9234">
      <formula>FL19&lt;&gt;""</formula>
    </cfRule>
    <cfRule type="expression" dxfId="8585" priority="9423">
      <formula>DI19=""</formula>
    </cfRule>
  </conditionalFormatting>
  <conditionalFormatting sqref="DJ19">
    <cfRule type="expression" dxfId="8584" priority="9233">
      <formula>FL19&lt;&gt;""</formula>
    </cfRule>
    <cfRule type="expression" dxfId="8583" priority="9422">
      <formula>AND(DI19&lt;&gt;"自立",DJ19="")</formula>
    </cfRule>
  </conditionalFormatting>
  <conditionalFormatting sqref="DK19">
    <cfRule type="expression" dxfId="8582" priority="9232">
      <formula>FL19&lt;&gt;""</formula>
    </cfRule>
    <cfRule type="expression" dxfId="8581" priority="9419">
      <formula>DK19=""</formula>
    </cfRule>
  </conditionalFormatting>
  <conditionalFormatting sqref="DL19">
    <cfRule type="expression" dxfId="8580" priority="9417">
      <formula>AND(DK19&lt;&gt;"アレルギー食",DL19&lt;&gt;"")</formula>
    </cfRule>
    <cfRule type="expression" dxfId="8579" priority="9418">
      <formula>AND(DK19="アレルギー食",DL19="")</formula>
    </cfRule>
  </conditionalFormatting>
  <conditionalFormatting sqref="DM19">
    <cfRule type="expression" dxfId="8578" priority="9231">
      <formula>FL19&lt;&gt;""</formula>
    </cfRule>
    <cfRule type="expression" dxfId="8577" priority="9416">
      <formula>DM19=""</formula>
    </cfRule>
  </conditionalFormatting>
  <conditionalFormatting sqref="DN19">
    <cfRule type="expression" dxfId="8576" priority="9230">
      <formula>FL19&lt;&gt;""</formula>
    </cfRule>
    <cfRule type="expression" dxfId="8575" priority="9410">
      <formula>AND(DN19&lt;&gt;"",DM19="")</formula>
    </cfRule>
    <cfRule type="expression" dxfId="8574" priority="9414">
      <formula>AND(DM19&lt;&gt;"自立",DN19="")</formula>
    </cfRule>
    <cfRule type="expression" dxfId="8573" priority="9415">
      <formula>AND(DM19="自立",DN19&lt;&gt;"")</formula>
    </cfRule>
  </conditionalFormatting>
  <conditionalFormatting sqref="DO19">
    <cfRule type="expression" dxfId="8572" priority="9229">
      <formula>FL19&lt;&gt;""</formula>
    </cfRule>
    <cfRule type="expression" dxfId="8571" priority="9413">
      <formula>DO19=""</formula>
    </cfRule>
  </conditionalFormatting>
  <conditionalFormatting sqref="DP19">
    <cfRule type="expression" dxfId="8570" priority="9228">
      <formula>FL19&lt;&gt;""</formula>
    </cfRule>
    <cfRule type="expression" dxfId="8569" priority="9409">
      <formula>AND(DP19&lt;&gt;"",DO19="")</formula>
    </cfRule>
    <cfRule type="expression" dxfId="8568" priority="9411">
      <formula>AND(DO19&lt;&gt;"自立",DP19="")</formula>
    </cfRule>
    <cfRule type="expression" dxfId="8567" priority="9412">
      <formula>AND(DO19="自立",DP19&lt;&gt;"")</formula>
    </cfRule>
  </conditionalFormatting>
  <conditionalFormatting sqref="DQ19">
    <cfRule type="expression" dxfId="8566" priority="9227">
      <formula>FL19&lt;&gt;""</formula>
    </cfRule>
    <cfRule type="expression" dxfId="8565" priority="9408">
      <formula>DQ19=""</formula>
    </cfRule>
  </conditionalFormatting>
  <conditionalFormatting sqref="DR19">
    <cfRule type="expression" dxfId="8564" priority="9226">
      <formula>FL19&lt;&gt;""</formula>
    </cfRule>
    <cfRule type="expression" dxfId="8563" priority="9405">
      <formula>AND(DR19&lt;&gt;"",DQ19="")</formula>
    </cfRule>
    <cfRule type="expression" dxfId="8562" priority="9406">
      <formula>AND(DQ19&lt;&gt;"自立",DR19="")</formula>
    </cfRule>
    <cfRule type="expression" dxfId="8561" priority="9407">
      <formula>AND(DQ19="自立",DR19&lt;&gt;"")</formula>
    </cfRule>
  </conditionalFormatting>
  <conditionalFormatting sqref="DS19">
    <cfRule type="expression" dxfId="8560" priority="9225">
      <formula>FL19&lt;&gt;""</formula>
    </cfRule>
    <cfRule type="expression" dxfId="8559" priority="9404">
      <formula>DS19=""</formula>
    </cfRule>
  </conditionalFormatting>
  <conditionalFormatting sqref="DU19">
    <cfRule type="expression" dxfId="8558" priority="9223">
      <formula>FL19&lt;&gt;""</formula>
    </cfRule>
    <cfRule type="expression" dxfId="8557" priority="9403">
      <formula>DU19=""</formula>
    </cfRule>
  </conditionalFormatting>
  <conditionalFormatting sqref="DZ19">
    <cfRule type="expression" dxfId="8556" priority="9221">
      <formula>FL19&lt;&gt;""</formula>
    </cfRule>
    <cfRule type="expression" dxfId="8555" priority="9353">
      <formula>AND(EA19&lt;&gt;"",DZ19&lt;&gt;"その他")</formula>
    </cfRule>
    <cfRule type="expression" dxfId="8554" priority="9402">
      <formula>DZ19=""</formula>
    </cfRule>
  </conditionalFormatting>
  <conditionalFormatting sqref="EA19">
    <cfRule type="expression" dxfId="8553" priority="9400">
      <formula>AND(DZ19&lt;&gt;"その他",EA19&lt;&gt;"")</formula>
    </cfRule>
    <cfRule type="expression" dxfId="8552" priority="9401">
      <formula>AND(DZ19="その他",EA19="")</formula>
    </cfRule>
  </conditionalFormatting>
  <conditionalFormatting sqref="EB19">
    <cfRule type="expression" dxfId="8551" priority="9220">
      <formula>FL19&lt;&gt;""</formula>
    </cfRule>
    <cfRule type="expression" dxfId="8550" priority="9399">
      <formula>AND(EB19:EH19="")</formula>
    </cfRule>
  </conditionalFormatting>
  <conditionalFormatting sqref="EC19">
    <cfRule type="expression" dxfId="8549" priority="9219">
      <formula>FL19&lt;&gt;""</formula>
    </cfRule>
    <cfRule type="expression" dxfId="8548" priority="9398">
      <formula>AND(EB19:EH19="")</formula>
    </cfRule>
  </conditionalFormatting>
  <conditionalFormatting sqref="ED19">
    <cfRule type="expression" dxfId="8547" priority="9218">
      <formula>FL19&lt;&gt;""</formula>
    </cfRule>
    <cfRule type="expression" dxfId="8546" priority="9397">
      <formula>AND(EB19:EH19="")</formula>
    </cfRule>
  </conditionalFormatting>
  <conditionalFormatting sqref="EE19">
    <cfRule type="expression" dxfId="8545" priority="9217">
      <formula>FL19&lt;&gt;""</formula>
    </cfRule>
    <cfRule type="expression" dxfId="8544" priority="9396">
      <formula>AND(EB19:EH19="")</formula>
    </cfRule>
  </conditionalFormatting>
  <conditionalFormatting sqref="EF19">
    <cfRule type="expression" dxfId="8543" priority="9216">
      <formula>FL19&lt;&gt;""</formula>
    </cfRule>
    <cfRule type="expression" dxfId="8542" priority="9395">
      <formula>AND(EB19:EH19="")</formula>
    </cfRule>
  </conditionalFormatting>
  <conditionalFormatting sqref="EG19">
    <cfRule type="expression" dxfId="8541" priority="9215">
      <formula>FL19&lt;&gt;""</formula>
    </cfRule>
    <cfRule type="expression" dxfId="8540" priority="9394">
      <formula>AND(EB19:EH19="")</formula>
    </cfRule>
  </conditionalFormatting>
  <conditionalFormatting sqref="EH19">
    <cfRule type="expression" dxfId="8539" priority="9214">
      <formula>FL19&lt;&gt;""</formula>
    </cfRule>
    <cfRule type="expression" dxfId="8538" priority="9393">
      <formula>AND(EB19:EH19="")</formula>
    </cfRule>
  </conditionalFormatting>
  <conditionalFormatting sqref="EK19">
    <cfRule type="expression" dxfId="8537" priority="9213">
      <formula>FL19&lt;&gt;""</formula>
    </cfRule>
    <cfRule type="expression" dxfId="8536" priority="9391">
      <formula>AND(EJ19&lt;&gt;"",EK19&lt;&gt;"")</formula>
    </cfRule>
    <cfRule type="expression" dxfId="8535" priority="9392">
      <formula>AND(EJ19="",EK19="")</formula>
    </cfRule>
  </conditionalFormatting>
  <conditionalFormatting sqref="EL19">
    <cfRule type="expression" dxfId="8534" priority="9212">
      <formula>FL19&lt;&gt;""</formula>
    </cfRule>
    <cfRule type="expression" dxfId="8533" priority="9389">
      <formula>AND(EJ19&lt;&gt;"",EL19&lt;&gt;"")</formula>
    </cfRule>
    <cfRule type="expression" dxfId="8532" priority="9390">
      <formula>AND(EJ19="",EL19="")</formula>
    </cfRule>
  </conditionalFormatting>
  <conditionalFormatting sqref="EM19">
    <cfRule type="expression" dxfId="8531" priority="9211">
      <formula>FL19&lt;&gt;""</formula>
    </cfRule>
    <cfRule type="expression" dxfId="8530" priority="9387">
      <formula>AND(EJ19&lt;&gt;"",EM19&lt;&gt;"")</formula>
    </cfRule>
    <cfRule type="expression" dxfId="8529" priority="9388">
      <formula>AND(EJ19="",EM19="")</formula>
    </cfRule>
  </conditionalFormatting>
  <conditionalFormatting sqref="EO19">
    <cfRule type="expression" dxfId="8528" priority="9381">
      <formula>AND(EJ19&lt;&gt;"",EO19&lt;&gt;"")</formula>
    </cfRule>
    <cfRule type="expression" dxfId="8527" priority="9385">
      <formula>AND(EO19&lt;&gt;"",EN19="")</formula>
    </cfRule>
    <cfRule type="expression" dxfId="8526" priority="9386">
      <formula>AND(EN19&lt;&gt;"",EO19="")</formula>
    </cfRule>
  </conditionalFormatting>
  <conditionalFormatting sqref="EP19">
    <cfRule type="expression" dxfId="8525" priority="9380">
      <formula>AND(EJ19&lt;&gt;"",EP19&lt;&gt;"")</formula>
    </cfRule>
    <cfRule type="expression" dxfId="8524" priority="9383">
      <formula>AND(EP19&lt;&gt;"",EN19="")</formula>
    </cfRule>
    <cfRule type="expression" dxfId="8523" priority="9384">
      <formula>AND(EN19&lt;&gt;"",EP19="")</formula>
    </cfRule>
  </conditionalFormatting>
  <conditionalFormatting sqref="EN19">
    <cfRule type="expression" dxfId="8522" priority="9382">
      <formula>AND(EJ19&lt;&gt;"",EN19&lt;&gt;"")</formula>
    </cfRule>
  </conditionalFormatting>
  <conditionalFormatting sqref="ER19">
    <cfRule type="expression" dxfId="8521" priority="9210">
      <formula>FL19&lt;&gt;""</formula>
    </cfRule>
    <cfRule type="expression" dxfId="8520" priority="9378">
      <formula>AND(EQ19&lt;&gt;"",ER19&lt;&gt;"")</formula>
    </cfRule>
    <cfRule type="expression" dxfId="8519" priority="9379">
      <formula>AND(EQ19="",ER19="")</formula>
    </cfRule>
  </conditionalFormatting>
  <conditionalFormatting sqref="ES19">
    <cfRule type="expression" dxfId="8518" priority="9209">
      <formula>FL19&lt;&gt;""</formula>
    </cfRule>
    <cfRule type="expression" dxfId="8517" priority="9376">
      <formula>AND(EQ19&lt;&gt;"",ES19&lt;&gt;"")</formula>
    </cfRule>
    <cfRule type="expression" dxfId="8516" priority="9377">
      <formula>AND(EQ19="",ES19="")</formula>
    </cfRule>
  </conditionalFormatting>
  <conditionalFormatting sqref="ET19">
    <cfRule type="expression" dxfId="8515" priority="9208">
      <formula>FL19&lt;&gt;""</formula>
    </cfRule>
    <cfRule type="expression" dxfId="8514" priority="9374">
      <formula>AND(EQ19&lt;&gt;"",ET19&lt;&gt;"")</formula>
    </cfRule>
    <cfRule type="expression" dxfId="8513" priority="9375">
      <formula>AND(EQ19="",ET19="")</formula>
    </cfRule>
  </conditionalFormatting>
  <conditionalFormatting sqref="EV19">
    <cfRule type="expression" dxfId="8512" priority="9368">
      <formula>AND(EQ19&lt;&gt;"",EV19&lt;&gt;"")</formula>
    </cfRule>
    <cfRule type="expression" dxfId="8511" priority="9372">
      <formula>AND(EV19&lt;&gt;"",EU19="")</formula>
    </cfRule>
    <cfRule type="expression" dxfId="8510" priority="9373">
      <formula>AND(EU19&lt;&gt;"",EV19="")</formula>
    </cfRule>
  </conditionalFormatting>
  <conditionalFormatting sqref="EW19">
    <cfRule type="expression" dxfId="8509" priority="9367">
      <formula>AND(EQ19&lt;&gt;"",EW19&lt;&gt;"")</formula>
    </cfRule>
    <cfRule type="expression" dxfId="8508" priority="9370">
      <formula>AND(EW19&lt;&gt;"",EU19="")</formula>
    </cfRule>
    <cfRule type="expression" dxfId="8507" priority="9371">
      <formula>AND(EU19&lt;&gt;"",EW19="")</formula>
    </cfRule>
  </conditionalFormatting>
  <conditionalFormatting sqref="EU19">
    <cfRule type="expression" dxfId="8506" priority="9369">
      <formula>AND(EQ19&lt;&gt;"",EU19&lt;&gt;"")</formula>
    </cfRule>
  </conditionalFormatting>
  <conditionalFormatting sqref="EQ19">
    <cfRule type="expression" dxfId="8505" priority="9366">
      <formula>AND(EQ19&lt;&gt;"",OR(ER19:EW19&lt;&gt;""))</formula>
    </cfRule>
  </conditionalFormatting>
  <conditionalFormatting sqref="EJ19">
    <cfRule type="expression" dxfId="8504" priority="9365">
      <formula>AND(EJ19&lt;&gt;"",OR(EK19:EP19&lt;&gt;""))</formula>
    </cfRule>
  </conditionalFormatting>
  <conditionalFormatting sqref="EX19">
    <cfRule type="expression" dxfId="8503" priority="9207">
      <formula>FL19&lt;&gt;""</formula>
    </cfRule>
    <cfRule type="expression" dxfId="8502" priority="9364">
      <formula>AND(EX19:FC19="")</formula>
    </cfRule>
  </conditionalFormatting>
  <conditionalFormatting sqref="EY19">
    <cfRule type="expression" dxfId="8501" priority="9206">
      <formula>FL19&lt;&gt;""</formula>
    </cfRule>
    <cfRule type="expression" dxfId="8500" priority="9363">
      <formula>AND(EX19:FC19="")</formula>
    </cfRule>
  </conditionalFormatting>
  <conditionalFormatting sqref="EZ19">
    <cfRule type="expression" dxfId="8499" priority="9205">
      <formula>FL19&lt;&gt;""</formula>
    </cfRule>
    <cfRule type="expression" dxfId="8498" priority="9362">
      <formula>AND(EX19:FC19="")</formula>
    </cfRule>
  </conditionalFormatting>
  <conditionalFormatting sqref="FA19">
    <cfRule type="expression" dxfId="8497" priority="9204">
      <formula>FL19&lt;&gt;""</formula>
    </cfRule>
    <cfRule type="expression" dxfId="8496" priority="9361">
      <formula>AND(EX19:FC19="")</formula>
    </cfRule>
  </conditionalFormatting>
  <conditionalFormatting sqref="FC19">
    <cfRule type="expression" dxfId="8495" priority="9202">
      <formula>FL19&lt;&gt;""</formula>
    </cfRule>
    <cfRule type="expression" dxfId="8494" priority="9360">
      <formula>AND(EX19:FC19="")</formula>
    </cfRule>
  </conditionalFormatting>
  <conditionalFormatting sqref="FB19">
    <cfRule type="expression" dxfId="8493" priority="9203">
      <formula>FL19&lt;&gt;""</formula>
    </cfRule>
    <cfRule type="expression" dxfId="8492" priority="9359">
      <formula>AND(EX19:FC19="")</formula>
    </cfRule>
  </conditionalFormatting>
  <conditionalFormatting sqref="FD19">
    <cfRule type="expression" dxfId="8491" priority="9201">
      <formula>FL19&lt;&gt;""</formula>
    </cfRule>
    <cfRule type="expression" dxfId="8490" priority="9358">
      <formula>FD19=""</formula>
    </cfRule>
  </conditionalFormatting>
  <conditionalFormatting sqref="FE19">
    <cfRule type="expression" dxfId="8489" priority="9356">
      <formula>AND(FD19&lt;&gt;"2人以上の体制",FE19&lt;&gt;"")</formula>
    </cfRule>
    <cfRule type="expression" dxfId="8488" priority="9357">
      <formula>AND(FD19="2人以上の体制",FE19="")</formula>
    </cfRule>
  </conditionalFormatting>
  <conditionalFormatting sqref="FF19">
    <cfRule type="expression" dxfId="8487" priority="9200">
      <formula>FL19&lt;&gt;""</formula>
    </cfRule>
    <cfRule type="expression" dxfId="8486" priority="9355">
      <formula>FF19=""</formula>
    </cfRule>
  </conditionalFormatting>
  <conditionalFormatting sqref="FG19">
    <cfRule type="expression" dxfId="8485" priority="9199">
      <formula>FL19&lt;&gt;""</formula>
    </cfRule>
    <cfRule type="expression" dxfId="8484" priority="9354">
      <formula>FG19=""</formula>
    </cfRule>
  </conditionalFormatting>
  <conditionalFormatting sqref="BN19">
    <cfRule type="expression" dxfId="8483" priority="9273">
      <formula>FL19&lt;&gt;""</formula>
    </cfRule>
    <cfRule type="expression" dxfId="8482" priority="9352">
      <formula>BN19=""</formula>
    </cfRule>
  </conditionalFormatting>
  <conditionalFormatting sqref="BO19">
    <cfRule type="expression" dxfId="8481" priority="9272">
      <formula>FL19&lt;&gt;""</formula>
    </cfRule>
    <cfRule type="expression" dxfId="8480" priority="9351">
      <formula>BO19=""</formula>
    </cfRule>
  </conditionalFormatting>
  <conditionalFormatting sqref="BP19">
    <cfRule type="expression" dxfId="8479" priority="9271">
      <formula>FL19&lt;&gt;""</formula>
    </cfRule>
    <cfRule type="expression" dxfId="8478" priority="9350">
      <formula>BP19=""</formula>
    </cfRule>
  </conditionalFormatting>
  <conditionalFormatting sqref="BQ19">
    <cfRule type="expression" dxfId="8477" priority="9270">
      <formula>FL19&lt;&gt;""</formula>
    </cfRule>
    <cfRule type="expression" dxfId="8476" priority="9339">
      <formula>AND(BQ19:BR19="")</formula>
    </cfRule>
  </conditionalFormatting>
  <conditionalFormatting sqref="BR19">
    <cfRule type="expression" dxfId="8475" priority="9269">
      <formula>FL19&lt;&gt;""</formula>
    </cfRule>
    <cfRule type="expression" dxfId="8474" priority="9349">
      <formula>AND(BQ19:BR19="")</formula>
    </cfRule>
  </conditionalFormatting>
  <conditionalFormatting sqref="BT19">
    <cfRule type="expression" dxfId="8473" priority="9344">
      <formula>AND(BS19="",BT19&lt;&gt;"")</formula>
    </cfRule>
    <cfRule type="expression" dxfId="8472" priority="9348">
      <formula>AND(BS19&lt;&gt;"",BT19="")</formula>
    </cfRule>
  </conditionalFormatting>
  <conditionalFormatting sqref="BU19">
    <cfRule type="expression" dxfId="8471" priority="9343">
      <formula>AND(BS19="",BU19&lt;&gt;"")</formula>
    </cfRule>
    <cfRule type="expression" dxfId="8470" priority="9347">
      <formula>AND(BS19&lt;&gt;"",BU19="")</formula>
    </cfRule>
  </conditionalFormatting>
  <conditionalFormatting sqref="BV19">
    <cfRule type="expression" dxfId="8469" priority="9342">
      <formula>AND(BS19="",BV19&lt;&gt;"")</formula>
    </cfRule>
    <cfRule type="expression" dxfId="8468" priority="9346">
      <formula>AND(BS19&lt;&gt;"",AND(BV19:BW19=""))</formula>
    </cfRule>
  </conditionalFormatting>
  <conditionalFormatting sqref="BW19">
    <cfRule type="expression" dxfId="8467" priority="9341">
      <formula>AND(BS19="",BW19&lt;&gt;"")</formula>
    </cfRule>
    <cfRule type="expression" dxfId="8466" priority="9345">
      <formula>AND(BS19&lt;&gt;"",AND(BV19:BW19=""))</formula>
    </cfRule>
  </conditionalFormatting>
  <conditionalFormatting sqref="BS19">
    <cfRule type="expression" dxfId="8465" priority="9340">
      <formula>AND(BS19="",OR(BT19:BW19&lt;&gt;""))</formula>
    </cfRule>
  </conditionalFormatting>
  <conditionalFormatting sqref="BX19">
    <cfRule type="expression" dxfId="8464" priority="9268">
      <formula>FL19&lt;&gt;""</formula>
    </cfRule>
    <cfRule type="expression" dxfId="8463" priority="9338">
      <formula>BX19=""</formula>
    </cfRule>
  </conditionalFormatting>
  <conditionalFormatting sqref="BY19">
    <cfRule type="expression" dxfId="8462" priority="9267">
      <formula>FL19&lt;&gt;""</formula>
    </cfRule>
    <cfRule type="expression" dxfId="8461" priority="9337">
      <formula>BY19=""</formula>
    </cfRule>
  </conditionalFormatting>
  <conditionalFormatting sqref="CB19">
    <cfRule type="expression" dxfId="8460" priority="9266">
      <formula>FL19&lt;&gt;""</formula>
    </cfRule>
    <cfRule type="expression" dxfId="8459" priority="9336">
      <formula>CB19=""</formula>
    </cfRule>
  </conditionalFormatting>
  <conditionalFormatting sqref="CC19">
    <cfRule type="expression" dxfId="8458" priority="9265">
      <formula>FL19&lt;&gt;""</formula>
    </cfRule>
    <cfRule type="expression" dxfId="8457" priority="9335">
      <formula>CC19=""</formula>
    </cfRule>
  </conditionalFormatting>
  <conditionalFormatting sqref="CD19">
    <cfRule type="expression" dxfId="8456" priority="9264">
      <formula>FL19&lt;&gt;""</formula>
    </cfRule>
    <cfRule type="expression" dxfId="8455" priority="9334">
      <formula>CD19=""</formula>
    </cfRule>
  </conditionalFormatting>
  <conditionalFormatting sqref="FJ19">
    <cfRule type="expression" dxfId="8454" priority="9333">
      <formula>FJ19=""</formula>
    </cfRule>
  </conditionalFormatting>
  <conditionalFormatting sqref="H19">
    <cfRule type="expression" dxfId="8453" priority="9314">
      <formula>FL19&lt;&gt;""</formula>
    </cfRule>
    <cfRule type="expression" dxfId="8452" priority="9330">
      <formula>H19=""</formula>
    </cfRule>
  </conditionalFormatting>
  <conditionalFormatting sqref="B19">
    <cfRule type="expression" dxfId="8451" priority="9198">
      <formula>FL19&lt;&gt;""</formula>
    </cfRule>
    <cfRule type="expression" dxfId="8450" priority="9329">
      <formula>B19=""</formula>
    </cfRule>
  </conditionalFormatting>
  <conditionalFormatting sqref="CE19">
    <cfRule type="expression" dxfId="8449" priority="9263">
      <formula>FL19&lt;&gt;""</formula>
    </cfRule>
    <cfRule type="expression" dxfId="8448" priority="9328">
      <formula>CE19=""</formula>
    </cfRule>
  </conditionalFormatting>
  <conditionalFormatting sqref="EI19">
    <cfRule type="expression" dxfId="8447" priority="9327">
      <formula>AND(OR(EB19:EG19&lt;&gt;""),EI19="")</formula>
    </cfRule>
  </conditionalFormatting>
  <conditionalFormatting sqref="BD19">
    <cfRule type="expression" dxfId="8446" priority="9274">
      <formula>FL19&lt;&gt;""</formula>
    </cfRule>
    <cfRule type="expression" dxfId="8445" priority="9326">
      <formula>BD19=""</formula>
    </cfRule>
  </conditionalFormatting>
  <conditionalFormatting sqref="BE19">
    <cfRule type="expression" dxfId="8444" priority="9325">
      <formula>AND(BD19="同居",AND(BE19="",BF19=""))</formula>
    </cfRule>
  </conditionalFormatting>
  <conditionalFormatting sqref="CA19">
    <cfRule type="expression" dxfId="8443" priority="9324">
      <formula>AND(BZ19&lt;&gt;"",CA19="")</formula>
    </cfRule>
  </conditionalFormatting>
  <conditionalFormatting sqref="BZ19">
    <cfRule type="expression" dxfId="8442" priority="9323">
      <formula>AND(BZ19="",CA19&lt;&gt;"")</formula>
    </cfRule>
  </conditionalFormatting>
  <conditionalFormatting sqref="DT19">
    <cfRule type="expression" dxfId="8441" priority="9224">
      <formula>FL19&lt;&gt;""</formula>
    </cfRule>
    <cfRule type="expression" dxfId="8440" priority="9320">
      <formula>AND(DT19&lt;&gt;"",DS19="")</formula>
    </cfRule>
    <cfRule type="expression" dxfId="8439" priority="9321">
      <formula>AND(DS19&lt;&gt;"自立",DT19="")</formula>
    </cfRule>
    <cfRule type="expression" dxfId="8438" priority="9322">
      <formula>AND(DS19="自立",DT19&lt;&gt;"")</formula>
    </cfRule>
  </conditionalFormatting>
  <conditionalFormatting sqref="DV19">
    <cfRule type="expression" dxfId="8437" priority="9222">
      <formula>FL19&lt;&gt;""</formula>
    </cfRule>
    <cfRule type="expression" dxfId="8436" priority="9317">
      <formula>AND(DV19&lt;&gt;"",DU19="")</formula>
    </cfRule>
    <cfRule type="expression" dxfId="8435" priority="9318">
      <formula>AND(DU19="自立",DV19&lt;&gt;"")</formula>
    </cfRule>
    <cfRule type="expression" dxfId="8434" priority="9319">
      <formula>AND(DU19&lt;&gt;"自立",DV19="")</formula>
    </cfRule>
  </conditionalFormatting>
  <conditionalFormatting sqref="I19">
    <cfRule type="expression" dxfId="8433" priority="9316">
      <formula>I19=""</formula>
    </cfRule>
  </conditionalFormatting>
  <conditionalFormatting sqref="O19">
    <cfRule type="expression" dxfId="8432" priority="9310">
      <formula>FL19&lt;&gt;""</formula>
    </cfRule>
    <cfRule type="expression" dxfId="8431" priority="9315">
      <formula>O19=""</formula>
    </cfRule>
  </conditionalFormatting>
  <conditionalFormatting sqref="FM19">
    <cfRule type="expression" dxfId="8430" priority="9193">
      <formula>AND(FM19="",AND(P19:FI19=""))</formula>
    </cfRule>
    <cfRule type="expression" dxfId="8429" priority="9194">
      <formula>AND(FM19&lt;&gt;"",OR(P19:FI19&lt;&gt;""))</formula>
    </cfRule>
  </conditionalFormatting>
  <conditionalFormatting sqref="FL19">
    <cfRule type="expression" dxfId="8428" priority="9195">
      <formula>AND(FL19="",AND(P19:FI19=""))</formula>
    </cfRule>
    <cfRule type="expression" dxfId="8427" priority="9197">
      <formula>AND(FL19&lt;&gt;"",OR(P19:FI19&lt;&gt;""))</formula>
    </cfRule>
  </conditionalFormatting>
  <conditionalFormatting sqref="FK19">
    <cfRule type="expression" dxfId="8426" priority="9196">
      <formula>FK19=""</formula>
    </cfRule>
  </conditionalFormatting>
  <conditionalFormatting sqref="C20">
    <cfRule type="expression" dxfId="8425" priority="9192">
      <formula>C20=""</formula>
    </cfRule>
  </conditionalFormatting>
  <conditionalFormatting sqref="D20">
    <cfRule type="expression" dxfId="8424" priority="9191">
      <formula>D20=""</formula>
    </cfRule>
  </conditionalFormatting>
  <conditionalFormatting sqref="E20">
    <cfRule type="expression" dxfId="8423" priority="9190">
      <formula>E20=""</formula>
    </cfRule>
  </conditionalFormatting>
  <conditionalFormatting sqref="G20">
    <cfRule type="expression" dxfId="8422" priority="9189">
      <formula>G20=""</formula>
    </cfRule>
  </conditionalFormatting>
  <conditionalFormatting sqref="J20">
    <cfRule type="expression" dxfId="8421" priority="8930">
      <formula>FL20&lt;&gt;""</formula>
    </cfRule>
    <cfRule type="expression" dxfId="8420" priority="9188">
      <formula>AND(J20="",K20="")</formula>
    </cfRule>
  </conditionalFormatting>
  <conditionalFormatting sqref="K20">
    <cfRule type="expression" dxfId="8419" priority="8929">
      <formula>FL20&lt;&gt;""</formula>
    </cfRule>
    <cfRule type="expression" dxfId="8418" priority="9187">
      <formula>AND(J20="",K20="")</formula>
    </cfRule>
  </conditionalFormatting>
  <conditionalFormatting sqref="N20">
    <cfRule type="expression" dxfId="8417" priority="8928">
      <formula>FL20&lt;&gt;""</formula>
    </cfRule>
    <cfRule type="expression" dxfId="8416" priority="9186">
      <formula>N20=""</formula>
    </cfRule>
  </conditionalFormatting>
  <conditionalFormatting sqref="P20">
    <cfRule type="expression" dxfId="8415" priority="8926">
      <formula>FL20&lt;&gt;""</formula>
    </cfRule>
    <cfRule type="expression" dxfId="8414" priority="9184">
      <formula>AND(P20&lt;&gt;"",OR(Q20:AC20&lt;&gt;""))</formula>
    </cfRule>
    <cfRule type="expression" dxfId="8413" priority="9185">
      <formula>AND(P20="",AND(Q20:AC20=""))</formula>
    </cfRule>
  </conditionalFormatting>
  <conditionalFormatting sqref="Q20">
    <cfRule type="expression" dxfId="8412" priority="8925">
      <formula>FL20&lt;&gt;""</formula>
    </cfRule>
    <cfRule type="expression" dxfId="8411" priority="9182">
      <formula>AND(P20&lt;&gt;"",OR(Q20:AC20&lt;&gt;""))</formula>
    </cfRule>
    <cfRule type="expression" dxfId="8410" priority="9183">
      <formula>AND(P20="",AND(Q20:AC20=""))</formula>
    </cfRule>
  </conditionalFormatting>
  <conditionalFormatting sqref="R20">
    <cfRule type="expression" dxfId="8409" priority="8924">
      <formula>FL20&lt;&gt;""</formula>
    </cfRule>
    <cfRule type="expression" dxfId="8408" priority="9180">
      <formula>AND(P20&lt;&gt;"",OR(Q20:AC20&lt;&gt;""))</formula>
    </cfRule>
    <cfRule type="expression" dxfId="8407" priority="9181">
      <formula>AND(P20="",AND(Q20:AC20=""))</formula>
    </cfRule>
  </conditionalFormatting>
  <conditionalFormatting sqref="S20">
    <cfRule type="expression" dxfId="8406" priority="8923">
      <formula>FL20&lt;&gt;""</formula>
    </cfRule>
    <cfRule type="expression" dxfId="8405" priority="9168">
      <formula>AND(P20&lt;&gt;"",OR(Q20:AC20&lt;&gt;""))</formula>
    </cfRule>
    <cfRule type="expression" dxfId="8404" priority="9179">
      <formula>AND(P20="",AND(Q20:AC20=""))</formula>
    </cfRule>
  </conditionalFormatting>
  <conditionalFormatting sqref="T20">
    <cfRule type="expression" dxfId="8403" priority="8922">
      <formula>FL20&lt;&gt;""</formula>
    </cfRule>
    <cfRule type="expression" dxfId="8402" priority="9167">
      <formula>AND(P20&lt;&gt;"",OR(Q20:AC20&lt;&gt;""))</formula>
    </cfRule>
    <cfRule type="expression" dxfId="8401" priority="9178">
      <formula>AND(P20="",AND(Q20:AC20=""))</formula>
    </cfRule>
  </conditionalFormatting>
  <conditionalFormatting sqref="U20">
    <cfRule type="expression" dxfId="8400" priority="8921">
      <formula>FL20&lt;&gt;""</formula>
    </cfRule>
    <cfRule type="expression" dxfId="8399" priority="9166">
      <formula>AND(P20&lt;&gt;"",OR(Q20:AC20&lt;&gt;""))</formula>
    </cfRule>
    <cfRule type="expression" dxfId="8398" priority="9177">
      <formula>AND(P20="",AND(Q20:AC20=""))</formula>
    </cfRule>
  </conditionalFormatting>
  <conditionalFormatting sqref="V20">
    <cfRule type="expression" dxfId="8397" priority="8920">
      <formula>FL20&lt;&gt;""</formula>
    </cfRule>
    <cfRule type="expression" dxfId="8396" priority="9165">
      <formula>AND(P20&lt;&gt;"",OR(Q20:AC20&lt;&gt;""))</formula>
    </cfRule>
    <cfRule type="expression" dxfId="8395" priority="9176">
      <formula>AND(P20="",AND(Q20:AC20=""))</formula>
    </cfRule>
  </conditionalFormatting>
  <conditionalFormatting sqref="W20">
    <cfRule type="expression" dxfId="8394" priority="8919">
      <formula>FL20&lt;&gt;""</formula>
    </cfRule>
    <cfRule type="expression" dxfId="8393" priority="9164">
      <formula>AND(P20&lt;&gt;"",OR(Q20:AC20&lt;&gt;""))</formula>
    </cfRule>
    <cfRule type="expression" dxfId="8392" priority="9175">
      <formula>AND(P20="",AND(Q20:AC20=""))</formula>
    </cfRule>
  </conditionalFormatting>
  <conditionalFormatting sqref="X20">
    <cfRule type="expression" dxfId="8391" priority="8918">
      <formula>FL20&lt;&gt;""</formula>
    </cfRule>
    <cfRule type="expression" dxfId="8390" priority="9163">
      <formula>AND(P20&lt;&gt;"",OR(Q20:AC20&lt;&gt;""))</formula>
    </cfRule>
    <cfRule type="expression" dxfId="8389" priority="9174">
      <formula>AND(P20="",AND(Q20:AC20=""))</formula>
    </cfRule>
  </conditionalFormatting>
  <conditionalFormatting sqref="Y20">
    <cfRule type="expression" dxfId="8388" priority="8917">
      <formula>FL20&lt;&gt;""</formula>
    </cfRule>
    <cfRule type="expression" dxfId="8387" priority="9162">
      <formula>AND(P20&lt;&gt;"",OR(Q20:AC20&lt;&gt;""))</formula>
    </cfRule>
    <cfRule type="expression" dxfId="8386" priority="9173">
      <formula>AND(P20="",AND(Q20:AC20=""))</formula>
    </cfRule>
  </conditionalFormatting>
  <conditionalFormatting sqref="Z20">
    <cfRule type="expression" dxfId="8385" priority="8916">
      <formula>FL20&lt;&gt;""</formula>
    </cfRule>
    <cfRule type="expression" dxfId="8384" priority="9161">
      <formula>AND(P20&lt;&gt;"",OR(Q20:AC20&lt;&gt;""))</formula>
    </cfRule>
    <cfRule type="expression" dxfId="8383" priority="9172">
      <formula>AND(P20="",AND(Q20:AC20=""))</formula>
    </cfRule>
  </conditionalFormatting>
  <conditionalFormatting sqref="AA20">
    <cfRule type="expression" dxfId="8382" priority="8915">
      <formula>FL20&lt;&gt;""</formula>
    </cfRule>
    <cfRule type="expression" dxfId="8381" priority="9160">
      <formula>AND(P20&lt;&gt;"",OR(Q20:AC20&lt;&gt;""))</formula>
    </cfRule>
    <cfRule type="expression" dxfId="8380" priority="9171">
      <formula>AND(P20="",AND(Q20:AC20=""))</formula>
    </cfRule>
  </conditionalFormatting>
  <conditionalFormatting sqref="AB20">
    <cfRule type="expression" dxfId="8379" priority="8914">
      <formula>FL20&lt;&gt;""</formula>
    </cfRule>
    <cfRule type="expression" dxfId="8378" priority="9159">
      <formula>AND(P20&lt;&gt;"",OR(Q20:AC20&lt;&gt;""))</formula>
    </cfRule>
    <cfRule type="expression" dxfId="8377" priority="9170">
      <formula>AND(P20="",AND(Q20:AC20=""))</formula>
    </cfRule>
  </conditionalFormatting>
  <conditionalFormatting sqref="AC20">
    <cfRule type="expression" dxfId="8376" priority="8913">
      <formula>FL20&lt;&gt;""</formula>
    </cfRule>
    <cfRule type="expression" dxfId="8375" priority="9158">
      <formula>AND(P20&lt;&gt;"",OR(Q20:AC20&lt;&gt;""))</formula>
    </cfRule>
    <cfRule type="expression" dxfId="8374" priority="9169">
      <formula>AND(P20="",AND(Q20:AC20=""))</formula>
    </cfRule>
  </conditionalFormatting>
  <conditionalFormatting sqref="AD20">
    <cfRule type="expression" dxfId="8373" priority="8912">
      <formula>FL20&lt;&gt;""</formula>
    </cfRule>
    <cfRule type="expression" dxfId="8372" priority="9155">
      <formula>AND(AD20="無",OR(AE20:AH20&lt;&gt;""))</formula>
    </cfRule>
    <cfRule type="expression" dxfId="8371" priority="9156">
      <formula>AND(AD20="有",AND(AE20:AH20=""))</formula>
    </cfRule>
    <cfRule type="expression" dxfId="8370" priority="9157">
      <formula>AD20=""</formula>
    </cfRule>
  </conditionalFormatting>
  <conditionalFormatting sqref="AE20">
    <cfRule type="expression" dxfId="8369" priority="9150">
      <formula>AND(AD20="無",OR(AE20:AH20&lt;&gt;""))</formula>
    </cfRule>
    <cfRule type="expression" dxfId="8368" priority="9154">
      <formula>AND(AD20="有",AND(AE20:AH20=""))</formula>
    </cfRule>
  </conditionalFormatting>
  <conditionalFormatting sqref="AF20">
    <cfRule type="expression" dxfId="8367" priority="9149">
      <formula>AND(AD20="無",OR(AE20:AH20&lt;&gt;""))</formula>
    </cfRule>
    <cfRule type="expression" dxfId="8366" priority="9153">
      <formula>AND(AD20="有",AND(AE20:AH20=""))</formula>
    </cfRule>
  </conditionalFormatting>
  <conditionalFormatting sqref="AG20">
    <cfRule type="expression" dxfId="8365" priority="9148">
      <formula>AND(AD20="無",OR(AE20:AH20&lt;&gt;""))</formula>
    </cfRule>
    <cfRule type="expression" dxfId="8364" priority="9152">
      <formula>AND(AD20="有",AND(AE20:AH20=""))</formula>
    </cfRule>
  </conditionalFormatting>
  <conditionalFormatting sqref="AH20">
    <cfRule type="expression" dxfId="8363" priority="9147">
      <formula>AND(AD20="無",OR(AE20:AH20&lt;&gt;""))</formula>
    </cfRule>
    <cfRule type="expression" dxfId="8362" priority="9151">
      <formula>AND(AD20="有",AND(AE20:AH20=""))</formula>
    </cfRule>
  </conditionalFormatting>
  <conditionalFormatting sqref="AI20">
    <cfRule type="expression" dxfId="8361" priority="8911">
      <formula>FL20&lt;&gt;""</formula>
    </cfRule>
    <cfRule type="expression" dxfId="8360" priority="9146">
      <formula>AI20=""</formula>
    </cfRule>
  </conditionalFormatting>
  <conditionalFormatting sqref="AJ20">
    <cfRule type="expression" dxfId="8359" priority="8910">
      <formula>FL20&lt;&gt;""</formula>
    </cfRule>
    <cfRule type="expression" dxfId="8358" priority="9145">
      <formula>AJ20=""</formula>
    </cfRule>
  </conditionalFormatting>
  <conditionalFormatting sqref="AK20">
    <cfRule type="expression" dxfId="8357" priority="8909">
      <formula>FL20&lt;&gt;""</formula>
    </cfRule>
    <cfRule type="expression" dxfId="8356" priority="9144">
      <formula>AK20=""</formula>
    </cfRule>
  </conditionalFormatting>
  <conditionalFormatting sqref="AL20">
    <cfRule type="expression" dxfId="8355" priority="8908">
      <formula>FL20&lt;&gt;""</formula>
    </cfRule>
    <cfRule type="expression" dxfId="8354" priority="9143">
      <formula>AL20=""</formula>
    </cfRule>
  </conditionalFormatting>
  <conditionalFormatting sqref="AM20">
    <cfRule type="expression" dxfId="8353" priority="8907">
      <formula>FL20&lt;&gt;""</formula>
    </cfRule>
    <cfRule type="expression" dxfId="8352" priority="9138">
      <formula>AND(AM20="なし",AN20&lt;&gt;"")</formula>
    </cfRule>
    <cfRule type="expression" dxfId="8351" priority="9139">
      <formula>AND(AM20="あり",AN20="")</formula>
    </cfRule>
    <cfRule type="expression" dxfId="8350" priority="9142">
      <formula>AM20=""</formula>
    </cfRule>
  </conditionalFormatting>
  <conditionalFormatting sqref="AN20">
    <cfRule type="expression" dxfId="8349" priority="9140">
      <formula>AND(AM20="なし",AN20&lt;&gt;"")</formula>
    </cfRule>
    <cfRule type="expression" dxfId="8348" priority="9141">
      <formula>AND(AM20="あり",AN20="")</formula>
    </cfRule>
  </conditionalFormatting>
  <conditionalFormatting sqref="AO20">
    <cfRule type="expression" dxfId="8347" priority="8906">
      <formula>FL20&lt;&gt;""</formula>
    </cfRule>
    <cfRule type="expression" dxfId="8346" priority="9136">
      <formula>AND(AO20&lt;&gt;"",OR(AP20:BC20&lt;&gt;""))</formula>
    </cfRule>
    <cfRule type="expression" dxfId="8345" priority="9137">
      <formula>AND(AO20="",AND(AP20:BC20=""))</formula>
    </cfRule>
  </conditionalFormatting>
  <conditionalFormatting sqref="AP20">
    <cfRule type="expression" dxfId="8344" priority="8905">
      <formula>FL20&lt;&gt;""</formula>
    </cfRule>
    <cfRule type="expression" dxfId="8343" priority="9134">
      <formula>AND(AO20&lt;&gt;"",OR(AP20:BC20&lt;&gt;""))</formula>
    </cfRule>
    <cfRule type="expression" dxfId="8342" priority="9135">
      <formula>AND(AO20="",AND(AP20:BC20=""))</formula>
    </cfRule>
  </conditionalFormatting>
  <conditionalFormatting sqref="AQ20">
    <cfRule type="expression" dxfId="8341" priority="8904">
      <formula>FL20&lt;&gt;""</formula>
    </cfRule>
    <cfRule type="expression" dxfId="8340" priority="9132">
      <formula>AND(AO20&lt;&gt;"",OR(AP20:BC20&lt;&gt;""))</formula>
    </cfRule>
    <cfRule type="expression" dxfId="8339" priority="9133">
      <formula>AND(AO20="",AND(AP20:BC20=""))</formula>
    </cfRule>
  </conditionalFormatting>
  <conditionalFormatting sqref="AR20">
    <cfRule type="expression" dxfId="8338" priority="8903">
      <formula>FL20&lt;&gt;""</formula>
    </cfRule>
    <cfRule type="expression" dxfId="8337" priority="9130">
      <formula>AND(AO20&lt;&gt;"",OR(AP20:BC20&lt;&gt;""))</formula>
    </cfRule>
    <cfRule type="expression" dxfId="8336" priority="9131">
      <formula>AND(AO20="",AND(AP20:BC20=""))</formula>
    </cfRule>
  </conditionalFormatting>
  <conditionalFormatting sqref="AS20">
    <cfRule type="expression" dxfId="8335" priority="8902">
      <formula>FL20&lt;&gt;""</formula>
    </cfRule>
    <cfRule type="expression" dxfId="8334" priority="9128">
      <formula>AND(AO20&lt;&gt;"",OR(AP20:BC20&lt;&gt;""))</formula>
    </cfRule>
    <cfRule type="expression" dxfId="8333" priority="9129">
      <formula>AND(AO20="",AND(AP20:BC20=""))</formula>
    </cfRule>
  </conditionalFormatting>
  <conditionalFormatting sqref="AT20">
    <cfRule type="expression" dxfId="8332" priority="8901">
      <formula>FL20&lt;&gt;""</formula>
    </cfRule>
    <cfRule type="expression" dxfId="8331" priority="9126">
      <formula>AND(AO20&lt;&gt;"",OR(AP20:BC20&lt;&gt;""))</formula>
    </cfRule>
    <cfRule type="expression" dxfId="8330" priority="9127">
      <formula>AND(AO20="",AND(AP20:BC20=""))</formula>
    </cfRule>
  </conditionalFormatting>
  <conditionalFormatting sqref="AU20">
    <cfRule type="expression" dxfId="8329" priority="8900">
      <formula>FL20&lt;&gt;""</formula>
    </cfRule>
    <cfRule type="expression" dxfId="8328" priority="9124">
      <formula>AND(AO20&lt;&gt;"",OR(AP20:BC20&lt;&gt;""))</formula>
    </cfRule>
    <cfRule type="expression" dxfId="8327" priority="9125">
      <formula>AND(AO20="",AND(AP20:BC20=""))</formula>
    </cfRule>
  </conditionalFormatting>
  <conditionalFormatting sqref="AV20">
    <cfRule type="expression" dxfId="8326" priority="8899">
      <formula>FL20&lt;&gt;""</formula>
    </cfRule>
    <cfRule type="expression" dxfId="8325" priority="9122">
      <formula>AND(AO20&lt;&gt;"",OR(AP20:BC20&lt;&gt;""))</formula>
    </cfRule>
    <cfRule type="expression" dxfId="8324" priority="9123">
      <formula>AND(AO20="",AND(AP20:BC20=""))</formula>
    </cfRule>
  </conditionalFormatting>
  <conditionalFormatting sqref="AW20">
    <cfRule type="expression" dxfId="8323" priority="8898">
      <formula>FL20&lt;&gt;""</formula>
    </cfRule>
    <cfRule type="expression" dxfId="8322" priority="9120">
      <formula>AND(AO20&lt;&gt;"",OR(AP20:BC20&lt;&gt;""))</formula>
    </cfRule>
    <cfRule type="expression" dxfId="8321" priority="9121">
      <formula>AND(AO20="",AND(AP20:BC20=""))</formula>
    </cfRule>
  </conditionalFormatting>
  <conditionalFormatting sqref="AX20">
    <cfRule type="expression" dxfId="8320" priority="8897">
      <formula>FL20&lt;&gt;""</formula>
    </cfRule>
    <cfRule type="expression" dxfId="8319" priority="9118">
      <formula>AND(AO20&lt;&gt;"",OR(AP20:BC20&lt;&gt;""))</formula>
    </cfRule>
    <cfRule type="expression" dxfId="8318" priority="9119">
      <formula>AND(AO20="",AND(AP20:BC20=""))</formula>
    </cfRule>
  </conditionalFormatting>
  <conditionalFormatting sqref="AY20">
    <cfRule type="expression" dxfId="8317" priority="8896">
      <formula>FL20&lt;&gt;""</formula>
    </cfRule>
    <cfRule type="expression" dxfId="8316" priority="9116">
      <formula>AND(AO20&lt;&gt;"",OR(AP20:BC20&lt;&gt;""))</formula>
    </cfRule>
    <cfRule type="expression" dxfId="8315" priority="9117">
      <formula>AND(AO20="",AND(AP20:BC20=""))</formula>
    </cfRule>
  </conditionalFormatting>
  <conditionalFormatting sqref="AZ20">
    <cfRule type="expression" dxfId="8314" priority="8895">
      <formula>FL20&lt;&gt;""</formula>
    </cfRule>
    <cfRule type="expression" dxfId="8313" priority="9114">
      <formula>AND(AO20&lt;&gt;"",OR(AP20:BC20&lt;&gt;""))</formula>
    </cfRule>
    <cfRule type="expression" dxfId="8312" priority="9115">
      <formula>AND(AO20="",AND(AP20:BC20=""))</formula>
    </cfRule>
  </conditionalFormatting>
  <conditionalFormatting sqref="BA20">
    <cfRule type="expression" dxfId="8311" priority="8894">
      <formula>FL20&lt;&gt;""</formula>
    </cfRule>
    <cfRule type="expression" dxfId="8310" priority="9112">
      <formula>AND(AO20&lt;&gt;"",OR(AP20:BC20&lt;&gt;""))</formula>
    </cfRule>
    <cfRule type="expression" dxfId="8309" priority="9113">
      <formula>AND(AO20="",AND(AP20:BC20=""))</formula>
    </cfRule>
  </conditionalFormatting>
  <conditionalFormatting sqref="BB20">
    <cfRule type="expression" dxfId="8308" priority="8893">
      <formula>FL20&lt;&gt;""</formula>
    </cfRule>
    <cfRule type="expression" dxfId="8307" priority="9110">
      <formula>AND(AO20&lt;&gt;"",OR(AP20:BC20&lt;&gt;""))</formula>
    </cfRule>
    <cfRule type="expression" dxfId="8306" priority="9111">
      <formula>AND(AO20="",AND(AP20:BC20=""))</formula>
    </cfRule>
  </conditionalFormatting>
  <conditionalFormatting sqref="BC20">
    <cfRule type="expression" dxfId="8305" priority="8892">
      <formula>FL20&lt;&gt;""</formula>
    </cfRule>
    <cfRule type="expression" dxfId="8304" priority="9108">
      <formula>AND(AO20&lt;&gt;"",OR(AP20:BC20&lt;&gt;""))</formula>
    </cfRule>
    <cfRule type="expression" dxfId="8303" priority="9109">
      <formula>AND(AO20="",AND(AP20:BC20=""))</formula>
    </cfRule>
  </conditionalFormatting>
  <conditionalFormatting sqref="BF20">
    <cfRule type="expression" dxfId="8302" priority="8949">
      <formula>AND(BD20="独居",BF20&gt;=1)</formula>
    </cfRule>
    <cfRule type="expression" dxfId="8301" priority="9106">
      <formula>AND(BD20="同居",AND(BM20="",BF20&lt;&gt;COUNTA(BH20:BL20)))</formula>
    </cfRule>
    <cfRule type="expression" dxfId="8300" priority="9107">
      <formula>AND(BD20="同居",OR(BF20="",BF20=0))</formula>
    </cfRule>
  </conditionalFormatting>
  <conditionalFormatting sqref="BG20">
    <cfRule type="expression" dxfId="8299" priority="9104">
      <formula>AND(BD20="独居",BG20&gt;=1)</formula>
    </cfRule>
    <cfRule type="expression" dxfId="8298" priority="9105">
      <formula>AND(BD20="同居",OR(BG20="",BG20&gt;BF20))</formula>
    </cfRule>
  </conditionalFormatting>
  <conditionalFormatting sqref="BH20">
    <cfRule type="expression" dxfId="8297" priority="9097">
      <formula>AND(BD20="独居",OR(BH20:BM20&lt;&gt;""))</formula>
    </cfRule>
    <cfRule type="expression" dxfId="8296" priority="9103">
      <formula>AND(BD20="同居",AND(BM20="",BF20&lt;&gt;COUNTA(BH20:BL20)))</formula>
    </cfRule>
  </conditionalFormatting>
  <conditionalFormatting sqref="BI20">
    <cfRule type="expression" dxfId="8295" priority="9096">
      <formula>AND(BD20="独居",OR(BH20:BM20&lt;&gt;""))</formula>
    </cfRule>
    <cfRule type="expression" dxfId="8294" priority="9102">
      <formula>AND(BD20="同居",AND(BM20="",BF20&lt;&gt;COUNTA(BH20:BL20)))</formula>
    </cfRule>
  </conditionalFormatting>
  <conditionalFormatting sqref="BJ20">
    <cfRule type="expression" dxfId="8293" priority="9095">
      <formula>AND(BD20="独居",OR(BH20:BM20&lt;&gt;""))</formula>
    </cfRule>
    <cfRule type="expression" dxfId="8292" priority="9101">
      <formula>AND(BD20="同居",AND(BM20="",BF20&lt;&gt;COUNTA(BH20:BL20)))</formula>
    </cfRule>
  </conditionalFormatting>
  <conditionalFormatting sqref="BK20">
    <cfRule type="expression" dxfId="8291" priority="9094">
      <formula>AND(BD20="独居",OR(BH20:BM20&lt;&gt;""))</formula>
    </cfRule>
    <cfRule type="expression" dxfId="8290" priority="9100">
      <formula>AND(BD20="同居",AND(BM20="",BF20&lt;&gt;COUNTA(BH20:BL20)))</formula>
    </cfRule>
  </conditionalFormatting>
  <conditionalFormatting sqref="BL20">
    <cfRule type="expression" dxfId="8289" priority="9093">
      <formula>AND(BD20="独居",OR(BH20:BM20&lt;&gt;""))</formula>
    </cfRule>
    <cfRule type="expression" dxfId="8288" priority="9099">
      <formula>AND(BD20="同居",AND(BM20="",BF20&lt;&gt;COUNTA(BH20:BL20)))</formula>
    </cfRule>
  </conditionalFormatting>
  <conditionalFormatting sqref="BM20">
    <cfRule type="expression" dxfId="8287" priority="9092">
      <formula>AND(BD20="独居",OR(BH20:BM20&lt;&gt;""))</formula>
    </cfRule>
    <cfRule type="expression" dxfId="8286" priority="9098">
      <formula>AND(BD20="同居",AND(BM20="",BF20&lt;&gt;COUNTA(BH20:BL20)))</formula>
    </cfRule>
  </conditionalFormatting>
  <conditionalFormatting sqref="CF20">
    <cfRule type="expression" dxfId="8285" priority="8879">
      <formula>FL20&lt;&gt;""</formula>
    </cfRule>
    <cfRule type="expression" dxfId="8284" priority="9091">
      <formula>CF20=""</formula>
    </cfRule>
  </conditionalFormatting>
  <conditionalFormatting sqref="CG20">
    <cfRule type="expression" dxfId="8283" priority="8878">
      <formula>FL20&lt;&gt;""</formula>
    </cfRule>
    <cfRule type="expression" dxfId="8282" priority="9090">
      <formula>CG20=""</formula>
    </cfRule>
  </conditionalFormatting>
  <conditionalFormatting sqref="CH20">
    <cfRule type="expression" dxfId="8281" priority="8877">
      <formula>FL20&lt;&gt;""</formula>
    </cfRule>
    <cfRule type="expression" dxfId="8280" priority="9089">
      <formula>CH20=""</formula>
    </cfRule>
  </conditionalFormatting>
  <conditionalFormatting sqref="CI20">
    <cfRule type="expression" dxfId="8279" priority="8876">
      <formula>FL20&lt;&gt;""</formula>
    </cfRule>
    <cfRule type="expression" dxfId="8278" priority="9088">
      <formula>CI20=""</formula>
    </cfRule>
  </conditionalFormatting>
  <conditionalFormatting sqref="CJ20">
    <cfRule type="expression" dxfId="8277" priority="8875">
      <formula>FL20&lt;&gt;""</formula>
    </cfRule>
    <cfRule type="expression" dxfId="8276" priority="9087">
      <formula>CJ20=""</formula>
    </cfRule>
  </conditionalFormatting>
  <conditionalFormatting sqref="CK20">
    <cfRule type="expression" dxfId="8275" priority="8874">
      <formula>FL20&lt;&gt;""</formula>
    </cfRule>
    <cfRule type="expression" dxfId="8274" priority="9086">
      <formula>CK20=""</formula>
    </cfRule>
  </conditionalFormatting>
  <conditionalFormatting sqref="CL20">
    <cfRule type="expression" dxfId="8273" priority="8873">
      <formula>FL20&lt;&gt;""</formula>
    </cfRule>
    <cfRule type="expression" dxfId="8272" priority="9085">
      <formula>CL20=""</formula>
    </cfRule>
  </conditionalFormatting>
  <conditionalFormatting sqref="CM20">
    <cfRule type="expression" dxfId="8271" priority="8872">
      <formula>FL20&lt;&gt;""</formula>
    </cfRule>
    <cfRule type="expression" dxfId="8270" priority="9084">
      <formula>CM20=""</formula>
    </cfRule>
  </conditionalFormatting>
  <conditionalFormatting sqref="CN20">
    <cfRule type="expression" dxfId="8269" priority="8948">
      <formula>AND(CM20=0,CN20&lt;&gt;"")</formula>
    </cfRule>
    <cfRule type="expression" dxfId="8268" priority="9083">
      <formula>AND(CM20&gt;0,CN20="")</formula>
    </cfRule>
  </conditionalFormatting>
  <conditionalFormatting sqref="CO20">
    <cfRule type="expression" dxfId="8267" priority="8871">
      <formula>FL20&lt;&gt;""</formula>
    </cfRule>
    <cfRule type="expression" dxfId="8266" priority="9081">
      <formula>AND(CO20&lt;&gt;"",OR(CP20:CS20&lt;&gt;""))</formula>
    </cfRule>
    <cfRule type="expression" dxfId="8265" priority="9082">
      <formula>AND(CO20="",AND(CP20:CS20=""))</formula>
    </cfRule>
  </conditionalFormatting>
  <conditionalFormatting sqref="CP20">
    <cfRule type="expression" dxfId="8264" priority="8870">
      <formula>FL20&lt;&gt;""</formula>
    </cfRule>
    <cfRule type="expression" dxfId="8263" priority="9079">
      <formula>AND(CO20&lt;&gt;"",OR(CP20:CS20&lt;&gt;""))</formula>
    </cfRule>
    <cfRule type="expression" dxfId="8262" priority="9080">
      <formula>AND(CO20="",AND(CP20:CS20=""))</formula>
    </cfRule>
  </conditionalFormatting>
  <conditionalFormatting sqref="CQ20">
    <cfRule type="expression" dxfId="8261" priority="8869">
      <formula>FL20&lt;&gt;""</formula>
    </cfRule>
    <cfRule type="expression" dxfId="8260" priority="9077">
      <formula>AND(CO20&lt;&gt;"",OR(CP20:CS20&lt;&gt;""))</formula>
    </cfRule>
    <cfRule type="expression" dxfId="8259" priority="9078">
      <formula>AND(CO20="",AND(CP20:CS20=""))</formula>
    </cfRule>
  </conditionalFormatting>
  <conditionalFormatting sqref="CR20">
    <cfRule type="expression" dxfId="8258" priority="8868">
      <formula>FL20&lt;&gt;""</formula>
    </cfRule>
    <cfRule type="expression" dxfId="8257" priority="9075">
      <formula>AND(CO20&lt;&gt;"",OR(CP20:CS20&lt;&gt;""))</formula>
    </cfRule>
    <cfRule type="expression" dxfId="8256" priority="9076">
      <formula>AND(CO20="",AND(CP20:CS20=""))</formula>
    </cfRule>
  </conditionalFormatting>
  <conditionalFormatting sqref="CS20">
    <cfRule type="expression" dxfId="8255" priority="8867">
      <formula>FL20&lt;&gt;""</formula>
    </cfRule>
    <cfRule type="expression" dxfId="8254" priority="9073">
      <formula>AND(CO20&lt;&gt;"",OR(CP20:CS20&lt;&gt;""))</formula>
    </cfRule>
    <cfRule type="expression" dxfId="8253" priority="9074">
      <formula>AND(CO20="",AND(CP20:CS20=""))</formula>
    </cfRule>
  </conditionalFormatting>
  <conditionalFormatting sqref="CT20">
    <cfRule type="expression" dxfId="8252" priority="8866">
      <formula>FL20&lt;&gt;""</formula>
    </cfRule>
    <cfRule type="expression" dxfId="8251" priority="9072">
      <formula>CT20=""</formula>
    </cfRule>
  </conditionalFormatting>
  <conditionalFormatting sqref="CU20">
    <cfRule type="expression" dxfId="8250" priority="8865">
      <formula>FL20&lt;&gt;""</formula>
    </cfRule>
    <cfRule type="expression" dxfId="8249" priority="9071">
      <formula>CU20=""</formula>
    </cfRule>
  </conditionalFormatting>
  <conditionalFormatting sqref="CV20">
    <cfRule type="expression" dxfId="8248" priority="8864">
      <formula>FL20&lt;&gt;""</formula>
    </cfRule>
    <cfRule type="expression" dxfId="8247" priority="9069">
      <formula>AND(CV20&lt;&gt;"",OR(CW20:DH20&lt;&gt;""))</formula>
    </cfRule>
    <cfRule type="expression" dxfId="8246" priority="9070">
      <formula>AND(CV20="",AND(CW20:DH20=""))</formula>
    </cfRule>
  </conditionalFormatting>
  <conditionalFormatting sqref="CW20">
    <cfRule type="expression" dxfId="8245" priority="8863">
      <formula>FL20&lt;&gt;""</formula>
    </cfRule>
    <cfRule type="expression" dxfId="8244" priority="9043">
      <formula>AND(CX20&lt;&gt;"",CW20="")</formula>
    </cfRule>
    <cfRule type="expression" dxfId="8243" priority="9067">
      <formula>AND(CV20&lt;&gt;"",OR(CW20:DH20&lt;&gt;""))</formula>
    </cfRule>
    <cfRule type="expression" dxfId="8242" priority="9068">
      <formula>AND(CV20="",AND(CW20:DH20=""))</formula>
    </cfRule>
  </conditionalFormatting>
  <conditionalFormatting sqref="CX20">
    <cfRule type="expression" dxfId="8241" priority="8862">
      <formula>FL20&lt;&gt;""</formula>
    </cfRule>
    <cfRule type="expression" dxfId="8240" priority="9044">
      <formula>AND(CW20&lt;&gt;"",CX20="")</formula>
    </cfRule>
    <cfRule type="expression" dxfId="8239" priority="9065">
      <formula>AND(CV20&lt;&gt;"",OR(CW20:DH20&lt;&gt;""))</formula>
    </cfRule>
    <cfRule type="expression" dxfId="8238" priority="9066">
      <formula>AND(CV20="",AND(CW20:DH20=""))</formula>
    </cfRule>
  </conditionalFormatting>
  <conditionalFormatting sqref="CY20">
    <cfRule type="expression" dxfId="8237" priority="8861">
      <formula>FL20&lt;&gt;""</formula>
    </cfRule>
    <cfRule type="expression" dxfId="8236" priority="9063">
      <formula>AND(CV20&lt;&gt;"",OR(CW20:DH20&lt;&gt;""))</formula>
    </cfRule>
    <cfRule type="expression" dxfId="8235" priority="9064">
      <formula>AND(CV20="",AND(CW20:DH20=""))</formula>
    </cfRule>
  </conditionalFormatting>
  <conditionalFormatting sqref="CZ20">
    <cfRule type="expression" dxfId="8234" priority="8860">
      <formula>FL20&lt;&gt;""</formula>
    </cfRule>
    <cfRule type="expression" dxfId="8233" priority="9041">
      <formula>AND(DA20&lt;&gt;"",CZ20="")</formula>
    </cfRule>
    <cfRule type="expression" dxfId="8232" priority="9061">
      <formula>AND(CV20&lt;&gt;"",OR(CW20:DH20&lt;&gt;""))</formula>
    </cfRule>
    <cfRule type="expression" dxfId="8231" priority="9062">
      <formula>AND(CV20="",AND(CW20:DH20=""))</formula>
    </cfRule>
  </conditionalFormatting>
  <conditionalFormatting sqref="DA20">
    <cfRule type="expression" dxfId="8230" priority="8859">
      <formula>FL20&lt;&gt;""</formula>
    </cfRule>
    <cfRule type="expression" dxfId="8229" priority="9042">
      <formula>AND(CZ20&lt;&gt;"",DA20="")</formula>
    </cfRule>
    <cfRule type="expression" dxfId="8228" priority="9059">
      <formula>AND(CV20&lt;&gt;"",OR(CW20:DH20&lt;&gt;""))</formula>
    </cfRule>
    <cfRule type="expression" dxfId="8227" priority="9060">
      <formula>AND(CV20="",AND(CW20:DH20=""))</formula>
    </cfRule>
  </conditionalFormatting>
  <conditionalFormatting sqref="DB20">
    <cfRule type="expression" dxfId="8226" priority="8858">
      <formula>FL20&lt;&gt;""</formula>
    </cfRule>
    <cfRule type="expression" dxfId="8225" priority="9057">
      <formula>AND(CV20&lt;&gt;"",OR(CW20:DH20&lt;&gt;""))</formula>
    </cfRule>
    <cfRule type="expression" dxfId="8224" priority="9058">
      <formula>AND(CV20="",AND(CW20:DH20=""))</formula>
    </cfRule>
  </conditionalFormatting>
  <conditionalFormatting sqref="DC20">
    <cfRule type="expression" dxfId="8223" priority="8857">
      <formula>FL20&lt;&gt;""</formula>
    </cfRule>
    <cfRule type="expression" dxfId="8222" priority="9055">
      <formula>AND(CV20&lt;&gt;"",OR(CW20:DH20&lt;&gt;""))</formula>
    </cfRule>
    <cfRule type="expression" dxfId="8221" priority="9056">
      <formula>AND(CV20="",AND(CW20:DH20=""))</formula>
    </cfRule>
  </conditionalFormatting>
  <conditionalFormatting sqref="DD20">
    <cfRule type="expression" dxfId="8220" priority="8856">
      <formula>FL20&lt;&gt;""</formula>
    </cfRule>
    <cfRule type="expression" dxfId="8219" priority="9053">
      <formula>AND(CV20&lt;&gt;"",OR(CW20:DH20&lt;&gt;""))</formula>
    </cfRule>
    <cfRule type="expression" dxfId="8218" priority="9054">
      <formula>AND(CV20="",AND(CW20:DH20=""))</formula>
    </cfRule>
  </conditionalFormatting>
  <conditionalFormatting sqref="DE20">
    <cfRule type="expression" dxfId="8217" priority="8855">
      <formula>FL20&lt;&gt;""</formula>
    </cfRule>
    <cfRule type="expression" dxfId="8216" priority="9037">
      <formula>AND(DF20&lt;&gt;"",DE20="")</formula>
    </cfRule>
    <cfRule type="expression" dxfId="8215" priority="9051">
      <formula>AND(CV20&lt;&gt;"",OR(CW20:DH20&lt;&gt;""))</formula>
    </cfRule>
    <cfRule type="expression" dxfId="8214" priority="9052">
      <formula>AND(CV20="",AND(CW20:DH20=""))</formula>
    </cfRule>
  </conditionalFormatting>
  <conditionalFormatting sqref="DF20">
    <cfRule type="expression" dxfId="8213" priority="8854">
      <formula>FL20&lt;&gt;""</formula>
    </cfRule>
    <cfRule type="expression" dxfId="8212" priority="9038">
      <formula>AND(DE20&lt;&gt;"",DF20="")</formula>
    </cfRule>
    <cfRule type="expression" dxfId="8211" priority="9049">
      <formula>AND(CV20&lt;&gt;"",OR(CW20:DH20&lt;&gt;""))</formula>
    </cfRule>
    <cfRule type="expression" dxfId="8210" priority="9050">
      <formula>AND(CV20="",AND(CW20:DH20=""))</formula>
    </cfRule>
  </conditionalFormatting>
  <conditionalFormatting sqref="DG20">
    <cfRule type="expression" dxfId="8209" priority="8853">
      <formula>FL20&lt;&gt;""</formula>
    </cfRule>
    <cfRule type="expression" dxfId="8208" priority="9047">
      <formula>AND(CV20&lt;&gt;"",OR(CW20:DH20&lt;&gt;""))</formula>
    </cfRule>
    <cfRule type="expression" dxfId="8207" priority="9048">
      <formula>AND(CV20="",AND(CW20:DH20=""))</formula>
    </cfRule>
  </conditionalFormatting>
  <conditionalFormatting sqref="DH20">
    <cfRule type="expression" dxfId="8206" priority="8852">
      <formula>FL20&lt;&gt;""</formula>
    </cfRule>
    <cfRule type="expression" dxfId="8205" priority="9045">
      <formula>AND(CV20&lt;&gt;"",OR(CW20:DH20&lt;&gt;""))</formula>
    </cfRule>
    <cfRule type="expression" dxfId="8204" priority="9046">
      <formula>AND(CV20="",AND(CW20:DH20=""))</formula>
    </cfRule>
  </conditionalFormatting>
  <conditionalFormatting sqref="DI20">
    <cfRule type="expression" dxfId="8203" priority="8851">
      <formula>FL20&lt;&gt;""</formula>
    </cfRule>
    <cfRule type="expression" dxfId="8202" priority="9040">
      <formula>DI20=""</formula>
    </cfRule>
  </conditionalFormatting>
  <conditionalFormatting sqref="DJ20">
    <cfRule type="expression" dxfId="8201" priority="8850">
      <formula>FL20&lt;&gt;""</formula>
    </cfRule>
    <cfRule type="expression" dxfId="8200" priority="9039">
      <formula>AND(DI20&lt;&gt;"自立",DJ20="")</formula>
    </cfRule>
  </conditionalFormatting>
  <conditionalFormatting sqref="DK20">
    <cfRule type="expression" dxfId="8199" priority="8849">
      <formula>FL20&lt;&gt;""</formula>
    </cfRule>
    <cfRule type="expression" dxfId="8198" priority="9036">
      <formula>DK20=""</formula>
    </cfRule>
  </conditionalFormatting>
  <conditionalFormatting sqref="DL20">
    <cfRule type="expression" dxfId="8197" priority="9034">
      <formula>AND(DK20&lt;&gt;"アレルギー食",DL20&lt;&gt;"")</formula>
    </cfRule>
    <cfRule type="expression" dxfId="8196" priority="9035">
      <formula>AND(DK20="アレルギー食",DL20="")</formula>
    </cfRule>
  </conditionalFormatting>
  <conditionalFormatting sqref="DM20">
    <cfRule type="expression" dxfId="8195" priority="8848">
      <formula>FL20&lt;&gt;""</formula>
    </cfRule>
    <cfRule type="expression" dxfId="8194" priority="9033">
      <formula>DM20=""</formula>
    </cfRule>
  </conditionalFormatting>
  <conditionalFormatting sqref="DN20">
    <cfRule type="expression" dxfId="8193" priority="8847">
      <formula>FL20&lt;&gt;""</formula>
    </cfRule>
    <cfRule type="expression" dxfId="8192" priority="9027">
      <formula>AND(DN20&lt;&gt;"",DM20="")</formula>
    </cfRule>
    <cfRule type="expression" dxfId="8191" priority="9031">
      <formula>AND(DM20&lt;&gt;"自立",DN20="")</formula>
    </cfRule>
    <cfRule type="expression" dxfId="8190" priority="9032">
      <formula>AND(DM20="自立",DN20&lt;&gt;"")</formula>
    </cfRule>
  </conditionalFormatting>
  <conditionalFormatting sqref="DO20">
    <cfRule type="expression" dxfId="8189" priority="8846">
      <formula>FL20&lt;&gt;""</formula>
    </cfRule>
    <cfRule type="expression" dxfId="8188" priority="9030">
      <formula>DO20=""</formula>
    </cfRule>
  </conditionalFormatting>
  <conditionalFormatting sqref="DP20">
    <cfRule type="expression" dxfId="8187" priority="8845">
      <formula>FL20&lt;&gt;""</formula>
    </cfRule>
    <cfRule type="expression" dxfId="8186" priority="9026">
      <formula>AND(DP20&lt;&gt;"",DO20="")</formula>
    </cfRule>
    <cfRule type="expression" dxfId="8185" priority="9028">
      <formula>AND(DO20&lt;&gt;"自立",DP20="")</formula>
    </cfRule>
    <cfRule type="expression" dxfId="8184" priority="9029">
      <formula>AND(DO20="自立",DP20&lt;&gt;"")</formula>
    </cfRule>
  </conditionalFormatting>
  <conditionalFormatting sqref="DQ20">
    <cfRule type="expression" dxfId="8183" priority="8844">
      <formula>FL20&lt;&gt;""</formula>
    </cfRule>
    <cfRule type="expression" dxfId="8182" priority="9025">
      <formula>DQ20=""</formula>
    </cfRule>
  </conditionalFormatting>
  <conditionalFormatting sqref="DR20">
    <cfRule type="expression" dxfId="8181" priority="8843">
      <formula>FL20&lt;&gt;""</formula>
    </cfRule>
    <cfRule type="expression" dxfId="8180" priority="9022">
      <formula>AND(DR20&lt;&gt;"",DQ20="")</formula>
    </cfRule>
    <cfRule type="expression" dxfId="8179" priority="9023">
      <formula>AND(DQ20&lt;&gt;"自立",DR20="")</formula>
    </cfRule>
    <cfRule type="expression" dxfId="8178" priority="9024">
      <formula>AND(DQ20="自立",DR20&lt;&gt;"")</formula>
    </cfRule>
  </conditionalFormatting>
  <conditionalFormatting sqref="DS20">
    <cfRule type="expression" dxfId="8177" priority="8842">
      <formula>FL20&lt;&gt;""</formula>
    </cfRule>
    <cfRule type="expression" dxfId="8176" priority="9021">
      <formula>DS20=""</formula>
    </cfRule>
  </conditionalFormatting>
  <conditionalFormatting sqref="DU20">
    <cfRule type="expression" dxfId="8175" priority="8840">
      <formula>FL20&lt;&gt;""</formula>
    </cfRule>
    <cfRule type="expression" dxfId="8174" priority="9020">
      <formula>DU20=""</formula>
    </cfRule>
  </conditionalFormatting>
  <conditionalFormatting sqref="DZ20">
    <cfRule type="expression" dxfId="8173" priority="8838">
      <formula>FL20&lt;&gt;""</formula>
    </cfRule>
    <cfRule type="expression" dxfId="8172" priority="8970">
      <formula>AND(EA20&lt;&gt;"",DZ20&lt;&gt;"その他")</formula>
    </cfRule>
    <cfRule type="expression" dxfId="8171" priority="9019">
      <formula>DZ20=""</formula>
    </cfRule>
  </conditionalFormatting>
  <conditionalFormatting sqref="EA20">
    <cfRule type="expression" dxfId="8170" priority="9017">
      <formula>AND(DZ20&lt;&gt;"その他",EA20&lt;&gt;"")</formula>
    </cfRule>
    <cfRule type="expression" dxfId="8169" priority="9018">
      <formula>AND(DZ20="その他",EA20="")</formula>
    </cfRule>
  </conditionalFormatting>
  <conditionalFormatting sqref="EB20">
    <cfRule type="expression" dxfId="8168" priority="8837">
      <formula>FL20&lt;&gt;""</formula>
    </cfRule>
    <cfRule type="expression" dxfId="8167" priority="9016">
      <formula>AND(EB20:EH20="")</formula>
    </cfRule>
  </conditionalFormatting>
  <conditionalFormatting sqref="EC20">
    <cfRule type="expression" dxfId="8166" priority="8836">
      <formula>FL20&lt;&gt;""</formula>
    </cfRule>
    <cfRule type="expression" dxfId="8165" priority="9015">
      <formula>AND(EB20:EH20="")</formula>
    </cfRule>
  </conditionalFormatting>
  <conditionalFormatting sqref="ED20">
    <cfRule type="expression" dxfId="8164" priority="8835">
      <formula>FL20&lt;&gt;""</formula>
    </cfRule>
    <cfRule type="expression" dxfId="8163" priority="9014">
      <formula>AND(EB20:EH20="")</formula>
    </cfRule>
  </conditionalFormatting>
  <conditionalFormatting sqref="EE20">
    <cfRule type="expression" dxfId="8162" priority="8834">
      <formula>FL20&lt;&gt;""</formula>
    </cfRule>
    <cfRule type="expression" dxfId="8161" priority="9013">
      <formula>AND(EB20:EH20="")</formula>
    </cfRule>
  </conditionalFormatting>
  <conditionalFormatting sqref="EF20">
    <cfRule type="expression" dxfId="8160" priority="8833">
      <formula>FL20&lt;&gt;""</formula>
    </cfRule>
    <cfRule type="expression" dxfId="8159" priority="9012">
      <formula>AND(EB20:EH20="")</formula>
    </cfRule>
  </conditionalFormatting>
  <conditionalFormatting sqref="EG20">
    <cfRule type="expression" dxfId="8158" priority="8832">
      <formula>FL20&lt;&gt;""</formula>
    </cfRule>
    <cfRule type="expression" dxfId="8157" priority="9011">
      <formula>AND(EB20:EH20="")</formula>
    </cfRule>
  </conditionalFormatting>
  <conditionalFormatting sqref="EH20">
    <cfRule type="expression" dxfId="8156" priority="8831">
      <formula>FL20&lt;&gt;""</formula>
    </cfRule>
    <cfRule type="expression" dxfId="8155" priority="9010">
      <formula>AND(EB20:EH20="")</formula>
    </cfRule>
  </conditionalFormatting>
  <conditionalFormatting sqref="EK20">
    <cfRule type="expression" dxfId="8154" priority="8830">
      <formula>FL20&lt;&gt;""</formula>
    </cfRule>
    <cfRule type="expression" dxfId="8153" priority="9008">
      <formula>AND(EJ20&lt;&gt;"",EK20&lt;&gt;"")</formula>
    </cfRule>
    <cfRule type="expression" dxfId="8152" priority="9009">
      <formula>AND(EJ20="",EK20="")</formula>
    </cfRule>
  </conditionalFormatting>
  <conditionalFormatting sqref="EL20">
    <cfRule type="expression" dxfId="8151" priority="8829">
      <formula>FL20&lt;&gt;""</formula>
    </cfRule>
    <cfRule type="expression" dxfId="8150" priority="9006">
      <formula>AND(EJ20&lt;&gt;"",EL20&lt;&gt;"")</formula>
    </cfRule>
    <cfRule type="expression" dxfId="8149" priority="9007">
      <formula>AND(EJ20="",EL20="")</formula>
    </cfRule>
  </conditionalFormatting>
  <conditionalFormatting sqref="EM20">
    <cfRule type="expression" dxfId="8148" priority="8828">
      <formula>FL20&lt;&gt;""</formula>
    </cfRule>
    <cfRule type="expression" dxfId="8147" priority="9004">
      <formula>AND(EJ20&lt;&gt;"",EM20&lt;&gt;"")</formula>
    </cfRule>
    <cfRule type="expression" dxfId="8146" priority="9005">
      <formula>AND(EJ20="",EM20="")</formula>
    </cfRule>
  </conditionalFormatting>
  <conditionalFormatting sqref="EO20">
    <cfRule type="expression" dxfId="8145" priority="8998">
      <formula>AND(EJ20&lt;&gt;"",EO20&lt;&gt;"")</formula>
    </cfRule>
    <cfRule type="expression" dxfId="8144" priority="9002">
      <formula>AND(EO20&lt;&gt;"",EN20="")</formula>
    </cfRule>
    <cfRule type="expression" dxfId="8143" priority="9003">
      <formula>AND(EN20&lt;&gt;"",EO20="")</formula>
    </cfRule>
  </conditionalFormatting>
  <conditionalFormatting sqref="EP20">
    <cfRule type="expression" dxfId="8142" priority="8997">
      <formula>AND(EJ20&lt;&gt;"",EP20&lt;&gt;"")</formula>
    </cfRule>
    <cfRule type="expression" dxfId="8141" priority="9000">
      <formula>AND(EP20&lt;&gt;"",EN20="")</formula>
    </cfRule>
    <cfRule type="expression" dxfId="8140" priority="9001">
      <formula>AND(EN20&lt;&gt;"",EP20="")</formula>
    </cfRule>
  </conditionalFormatting>
  <conditionalFormatting sqref="EN20">
    <cfRule type="expression" dxfId="8139" priority="8999">
      <formula>AND(EJ20&lt;&gt;"",EN20&lt;&gt;"")</formula>
    </cfRule>
  </conditionalFormatting>
  <conditionalFormatting sqref="ER20">
    <cfRule type="expression" dxfId="8138" priority="8827">
      <formula>FL20&lt;&gt;""</formula>
    </cfRule>
    <cfRule type="expression" dxfId="8137" priority="8995">
      <formula>AND(EQ20&lt;&gt;"",ER20&lt;&gt;"")</formula>
    </cfRule>
    <cfRule type="expression" dxfId="8136" priority="8996">
      <formula>AND(EQ20="",ER20="")</formula>
    </cfRule>
  </conditionalFormatting>
  <conditionalFormatting sqref="ES20">
    <cfRule type="expression" dxfId="8135" priority="8826">
      <formula>FL20&lt;&gt;""</formula>
    </cfRule>
    <cfRule type="expression" dxfId="8134" priority="8993">
      <formula>AND(EQ20&lt;&gt;"",ES20&lt;&gt;"")</formula>
    </cfRule>
    <cfRule type="expression" dxfId="8133" priority="8994">
      <formula>AND(EQ20="",ES20="")</formula>
    </cfRule>
  </conditionalFormatting>
  <conditionalFormatting sqref="ET20">
    <cfRule type="expression" dxfId="8132" priority="8825">
      <formula>FL20&lt;&gt;""</formula>
    </cfRule>
    <cfRule type="expression" dxfId="8131" priority="8991">
      <formula>AND(EQ20&lt;&gt;"",ET20&lt;&gt;"")</formula>
    </cfRule>
    <cfRule type="expression" dxfId="8130" priority="8992">
      <formula>AND(EQ20="",ET20="")</formula>
    </cfRule>
  </conditionalFormatting>
  <conditionalFormatting sqref="EV20">
    <cfRule type="expression" dxfId="8129" priority="8985">
      <formula>AND(EQ20&lt;&gt;"",EV20&lt;&gt;"")</formula>
    </cfRule>
    <cfRule type="expression" dxfId="8128" priority="8989">
      <formula>AND(EV20&lt;&gt;"",EU20="")</formula>
    </cfRule>
    <cfRule type="expression" dxfId="8127" priority="8990">
      <formula>AND(EU20&lt;&gt;"",EV20="")</formula>
    </cfRule>
  </conditionalFormatting>
  <conditionalFormatting sqref="EW20">
    <cfRule type="expression" dxfId="8126" priority="8984">
      <formula>AND(EQ20&lt;&gt;"",EW20&lt;&gt;"")</formula>
    </cfRule>
    <cfRule type="expression" dxfId="8125" priority="8987">
      <formula>AND(EW20&lt;&gt;"",EU20="")</formula>
    </cfRule>
    <cfRule type="expression" dxfId="8124" priority="8988">
      <formula>AND(EU20&lt;&gt;"",EW20="")</formula>
    </cfRule>
  </conditionalFormatting>
  <conditionalFormatting sqref="EU20">
    <cfRule type="expression" dxfId="8123" priority="8986">
      <formula>AND(EQ20&lt;&gt;"",EU20&lt;&gt;"")</formula>
    </cfRule>
  </conditionalFormatting>
  <conditionalFormatting sqref="EQ20">
    <cfRule type="expression" dxfId="8122" priority="8983">
      <formula>AND(EQ20&lt;&gt;"",OR(ER20:EW20&lt;&gt;""))</formula>
    </cfRule>
  </conditionalFormatting>
  <conditionalFormatting sqref="EJ20">
    <cfRule type="expression" dxfId="8121" priority="8982">
      <formula>AND(EJ20&lt;&gt;"",OR(EK20:EP20&lt;&gt;""))</formula>
    </cfRule>
  </conditionalFormatting>
  <conditionalFormatting sqref="EX20">
    <cfRule type="expression" dxfId="8120" priority="8824">
      <formula>FL20&lt;&gt;""</formula>
    </cfRule>
    <cfRule type="expression" dxfId="8119" priority="8981">
      <formula>AND(EX20:FC20="")</formula>
    </cfRule>
  </conditionalFormatting>
  <conditionalFormatting sqref="EY20">
    <cfRule type="expression" dxfId="8118" priority="8823">
      <formula>FL20&lt;&gt;""</formula>
    </cfRule>
    <cfRule type="expression" dxfId="8117" priority="8980">
      <formula>AND(EX20:FC20="")</formula>
    </cfRule>
  </conditionalFormatting>
  <conditionalFormatting sqref="EZ20">
    <cfRule type="expression" dxfId="8116" priority="8822">
      <formula>FL20&lt;&gt;""</formula>
    </cfRule>
    <cfRule type="expression" dxfId="8115" priority="8979">
      <formula>AND(EX20:FC20="")</formula>
    </cfRule>
  </conditionalFormatting>
  <conditionalFormatting sqref="FA20">
    <cfRule type="expression" dxfId="8114" priority="8821">
      <formula>FL20&lt;&gt;""</formula>
    </cfRule>
    <cfRule type="expression" dxfId="8113" priority="8978">
      <formula>AND(EX20:FC20="")</formula>
    </cfRule>
  </conditionalFormatting>
  <conditionalFormatting sqref="FC20">
    <cfRule type="expression" dxfId="8112" priority="8819">
      <formula>FL20&lt;&gt;""</formula>
    </cfRule>
    <cfRule type="expression" dxfId="8111" priority="8977">
      <formula>AND(EX20:FC20="")</formula>
    </cfRule>
  </conditionalFormatting>
  <conditionalFormatting sqref="FB20">
    <cfRule type="expression" dxfId="8110" priority="8820">
      <formula>FL20&lt;&gt;""</formula>
    </cfRule>
    <cfRule type="expression" dxfId="8109" priority="8976">
      <formula>AND(EX20:FC20="")</formula>
    </cfRule>
  </conditionalFormatting>
  <conditionalFormatting sqref="FD20">
    <cfRule type="expression" dxfId="8108" priority="8818">
      <formula>FL20&lt;&gt;""</formula>
    </cfRule>
    <cfRule type="expression" dxfId="8107" priority="8975">
      <formula>FD20=""</formula>
    </cfRule>
  </conditionalFormatting>
  <conditionalFormatting sqref="FE20">
    <cfRule type="expression" dxfId="8106" priority="8973">
      <formula>AND(FD20&lt;&gt;"2人以上の体制",FE20&lt;&gt;"")</formula>
    </cfRule>
    <cfRule type="expression" dxfId="8105" priority="8974">
      <formula>AND(FD20="2人以上の体制",FE20="")</formula>
    </cfRule>
  </conditionalFormatting>
  <conditionalFormatting sqref="FF20">
    <cfRule type="expression" dxfId="8104" priority="8817">
      <formula>FL20&lt;&gt;""</formula>
    </cfRule>
    <cfRule type="expression" dxfId="8103" priority="8972">
      <formula>FF20=""</formula>
    </cfRule>
  </conditionalFormatting>
  <conditionalFormatting sqref="FG20">
    <cfRule type="expression" dxfId="8102" priority="8816">
      <formula>FL20&lt;&gt;""</formula>
    </cfRule>
    <cfRule type="expression" dxfId="8101" priority="8971">
      <formula>FG20=""</formula>
    </cfRule>
  </conditionalFormatting>
  <conditionalFormatting sqref="BN20">
    <cfRule type="expression" dxfId="8100" priority="8890">
      <formula>FL20&lt;&gt;""</formula>
    </cfRule>
    <cfRule type="expression" dxfId="8099" priority="8969">
      <formula>BN20=""</formula>
    </cfRule>
  </conditionalFormatting>
  <conditionalFormatting sqref="BO20">
    <cfRule type="expression" dxfId="8098" priority="8889">
      <formula>FL20&lt;&gt;""</formula>
    </cfRule>
    <cfRule type="expression" dxfId="8097" priority="8968">
      <formula>BO20=""</formula>
    </cfRule>
  </conditionalFormatting>
  <conditionalFormatting sqref="BP20">
    <cfRule type="expression" dxfId="8096" priority="8888">
      <formula>FL20&lt;&gt;""</formula>
    </cfRule>
    <cfRule type="expression" dxfId="8095" priority="8967">
      <formula>BP20=""</formula>
    </cfRule>
  </conditionalFormatting>
  <conditionalFormatting sqref="BQ20">
    <cfRule type="expression" dxfId="8094" priority="8887">
      <formula>FL20&lt;&gt;""</formula>
    </cfRule>
    <cfRule type="expression" dxfId="8093" priority="8956">
      <formula>AND(BQ20:BR20="")</formula>
    </cfRule>
  </conditionalFormatting>
  <conditionalFormatting sqref="BR20">
    <cfRule type="expression" dxfId="8092" priority="8886">
      <formula>FL20&lt;&gt;""</formula>
    </cfRule>
    <cfRule type="expression" dxfId="8091" priority="8966">
      <formula>AND(BQ20:BR20="")</formula>
    </cfRule>
  </conditionalFormatting>
  <conditionalFormatting sqref="BT20">
    <cfRule type="expression" dxfId="8090" priority="8961">
      <formula>AND(BS20="",BT20&lt;&gt;"")</formula>
    </cfRule>
    <cfRule type="expression" dxfId="8089" priority="8965">
      <formula>AND(BS20&lt;&gt;"",BT20="")</formula>
    </cfRule>
  </conditionalFormatting>
  <conditionalFormatting sqref="BU20">
    <cfRule type="expression" dxfId="8088" priority="8960">
      <formula>AND(BS20="",BU20&lt;&gt;"")</formula>
    </cfRule>
    <cfRule type="expression" dxfId="8087" priority="8964">
      <formula>AND(BS20&lt;&gt;"",BU20="")</formula>
    </cfRule>
  </conditionalFormatting>
  <conditionalFormatting sqref="BV20">
    <cfRule type="expression" dxfId="8086" priority="8959">
      <formula>AND(BS20="",BV20&lt;&gt;"")</formula>
    </cfRule>
    <cfRule type="expression" dxfId="8085" priority="8963">
      <formula>AND(BS20&lt;&gt;"",AND(BV20:BW20=""))</formula>
    </cfRule>
  </conditionalFormatting>
  <conditionalFormatting sqref="BW20">
    <cfRule type="expression" dxfId="8084" priority="8958">
      <formula>AND(BS20="",BW20&lt;&gt;"")</formula>
    </cfRule>
    <cfRule type="expression" dxfId="8083" priority="8962">
      <formula>AND(BS20&lt;&gt;"",AND(BV20:BW20=""))</formula>
    </cfRule>
  </conditionalFormatting>
  <conditionalFormatting sqref="BS20">
    <cfRule type="expression" dxfId="8082" priority="8957">
      <formula>AND(BS20="",OR(BT20:BW20&lt;&gt;""))</formula>
    </cfRule>
  </conditionalFormatting>
  <conditionalFormatting sqref="BX20">
    <cfRule type="expression" dxfId="8081" priority="8885">
      <formula>FL20&lt;&gt;""</formula>
    </cfRule>
    <cfRule type="expression" dxfId="8080" priority="8955">
      <formula>BX20=""</formula>
    </cfRule>
  </conditionalFormatting>
  <conditionalFormatting sqref="BY20">
    <cfRule type="expression" dxfId="8079" priority="8884">
      <formula>FL20&lt;&gt;""</formula>
    </cfRule>
    <cfRule type="expression" dxfId="8078" priority="8954">
      <formula>BY20=""</formula>
    </cfRule>
  </conditionalFormatting>
  <conditionalFormatting sqref="CB20">
    <cfRule type="expression" dxfId="8077" priority="8883">
      <formula>FL20&lt;&gt;""</formula>
    </cfRule>
    <cfRule type="expression" dxfId="8076" priority="8953">
      <formula>CB20=""</formula>
    </cfRule>
  </conditionalFormatting>
  <conditionalFormatting sqref="CC20">
    <cfRule type="expression" dxfId="8075" priority="8882">
      <formula>FL20&lt;&gt;""</formula>
    </cfRule>
    <cfRule type="expression" dxfId="8074" priority="8952">
      <formula>CC20=""</formula>
    </cfRule>
  </conditionalFormatting>
  <conditionalFormatting sqref="CD20">
    <cfRule type="expression" dxfId="8073" priority="8881">
      <formula>FL20&lt;&gt;""</formula>
    </cfRule>
    <cfRule type="expression" dxfId="8072" priority="8951">
      <formula>CD20=""</formula>
    </cfRule>
  </conditionalFormatting>
  <conditionalFormatting sqref="FJ20">
    <cfRule type="expression" dxfId="8071" priority="8950">
      <formula>FJ20=""</formula>
    </cfRule>
  </conditionalFormatting>
  <conditionalFormatting sqref="H20">
    <cfRule type="expression" dxfId="8070" priority="8931">
      <formula>FL20&lt;&gt;""</formula>
    </cfRule>
    <cfRule type="expression" dxfId="8069" priority="8947">
      <formula>H20=""</formula>
    </cfRule>
  </conditionalFormatting>
  <conditionalFormatting sqref="B20">
    <cfRule type="expression" dxfId="8068" priority="8815">
      <formula>FL20&lt;&gt;""</formula>
    </cfRule>
    <cfRule type="expression" dxfId="8067" priority="8946">
      <formula>B20=""</formula>
    </cfRule>
  </conditionalFormatting>
  <conditionalFormatting sqref="CE20">
    <cfRule type="expression" dxfId="8066" priority="8880">
      <formula>FL20&lt;&gt;""</formula>
    </cfRule>
    <cfRule type="expression" dxfId="8065" priority="8945">
      <formula>CE20=""</formula>
    </cfRule>
  </conditionalFormatting>
  <conditionalFormatting sqref="EI20">
    <cfRule type="expression" dxfId="8064" priority="8944">
      <formula>AND(OR(EB20:EG20&lt;&gt;""),EI20="")</formula>
    </cfRule>
  </conditionalFormatting>
  <conditionalFormatting sqref="BD20">
    <cfRule type="expression" dxfId="8063" priority="8891">
      <formula>FL20&lt;&gt;""</formula>
    </cfRule>
    <cfRule type="expression" dxfId="8062" priority="8943">
      <formula>BD20=""</formula>
    </cfRule>
  </conditionalFormatting>
  <conditionalFormatting sqref="BE20">
    <cfRule type="expression" dxfId="8061" priority="8942">
      <formula>AND(BD20="同居",AND(BE20="",BF20=""))</formula>
    </cfRule>
  </conditionalFormatting>
  <conditionalFormatting sqref="CA20">
    <cfRule type="expression" dxfId="8060" priority="8941">
      <formula>AND(BZ20&lt;&gt;"",CA20="")</formula>
    </cfRule>
  </conditionalFormatting>
  <conditionalFormatting sqref="BZ20">
    <cfRule type="expression" dxfId="8059" priority="8940">
      <formula>AND(BZ20="",CA20&lt;&gt;"")</formula>
    </cfRule>
  </conditionalFormatting>
  <conditionalFormatting sqref="DT20">
    <cfRule type="expression" dxfId="8058" priority="8841">
      <formula>FL20&lt;&gt;""</formula>
    </cfRule>
    <cfRule type="expression" dxfId="8057" priority="8937">
      <formula>AND(DT20&lt;&gt;"",DS20="")</formula>
    </cfRule>
    <cfRule type="expression" dxfId="8056" priority="8938">
      <formula>AND(DS20&lt;&gt;"自立",DT20="")</formula>
    </cfRule>
    <cfRule type="expression" dxfId="8055" priority="8939">
      <formula>AND(DS20="自立",DT20&lt;&gt;"")</formula>
    </cfRule>
  </conditionalFormatting>
  <conditionalFormatting sqref="DV20">
    <cfRule type="expression" dxfId="8054" priority="8839">
      <formula>FL20&lt;&gt;""</formula>
    </cfRule>
    <cfRule type="expression" dxfId="8053" priority="8934">
      <formula>AND(DV20&lt;&gt;"",DU20="")</formula>
    </cfRule>
    <cfRule type="expression" dxfId="8052" priority="8935">
      <formula>AND(DU20="自立",DV20&lt;&gt;"")</formula>
    </cfRule>
    <cfRule type="expression" dxfId="8051" priority="8936">
      <formula>AND(DU20&lt;&gt;"自立",DV20="")</formula>
    </cfRule>
  </conditionalFormatting>
  <conditionalFormatting sqref="I20">
    <cfRule type="expression" dxfId="8050" priority="8933">
      <formula>I20=""</formula>
    </cfRule>
  </conditionalFormatting>
  <conditionalFormatting sqref="O20">
    <cfRule type="expression" dxfId="8049" priority="8927">
      <formula>FL20&lt;&gt;""</formula>
    </cfRule>
    <cfRule type="expression" dxfId="8048" priority="8932">
      <formula>O20=""</formula>
    </cfRule>
  </conditionalFormatting>
  <conditionalFormatting sqref="FM20">
    <cfRule type="expression" dxfId="8047" priority="8810">
      <formula>AND(FM20="",AND(P20:FI20=""))</formula>
    </cfRule>
    <cfRule type="expression" dxfId="8046" priority="8811">
      <formula>AND(FM20&lt;&gt;"",OR(P20:FI20&lt;&gt;""))</formula>
    </cfRule>
  </conditionalFormatting>
  <conditionalFormatting sqref="FL20">
    <cfRule type="expression" dxfId="8045" priority="8812">
      <formula>AND(FL20="",AND(P20:FI20=""))</formula>
    </cfRule>
    <cfRule type="expression" dxfId="8044" priority="8814">
      <formula>AND(FL20&lt;&gt;"",OR(P20:FI20&lt;&gt;""))</formula>
    </cfRule>
  </conditionalFormatting>
  <conditionalFormatting sqref="FK20">
    <cfRule type="expression" dxfId="8043" priority="8813">
      <formula>FK20=""</formula>
    </cfRule>
  </conditionalFormatting>
  <conditionalFormatting sqref="C21">
    <cfRule type="expression" dxfId="8042" priority="8809">
      <formula>C21=""</formula>
    </cfRule>
  </conditionalFormatting>
  <conditionalFormatting sqref="D21">
    <cfRule type="expression" dxfId="8041" priority="8808">
      <formula>D21=""</formula>
    </cfRule>
  </conditionalFormatting>
  <conditionalFormatting sqref="E21">
    <cfRule type="expression" dxfId="8040" priority="8807">
      <formula>E21=""</formula>
    </cfRule>
  </conditionalFormatting>
  <conditionalFormatting sqref="G21">
    <cfRule type="expression" dxfId="8039" priority="8806">
      <formula>G21=""</formula>
    </cfRule>
  </conditionalFormatting>
  <conditionalFormatting sqref="J21">
    <cfRule type="expression" dxfId="8038" priority="8547">
      <formula>FL21&lt;&gt;""</formula>
    </cfRule>
    <cfRule type="expression" dxfId="8037" priority="8805">
      <formula>AND(J21="",K21="")</formula>
    </cfRule>
  </conditionalFormatting>
  <conditionalFormatting sqref="K21">
    <cfRule type="expression" dxfId="8036" priority="8546">
      <formula>FL21&lt;&gt;""</formula>
    </cfRule>
    <cfRule type="expression" dxfId="8035" priority="8804">
      <formula>AND(J21="",K21="")</formula>
    </cfRule>
  </conditionalFormatting>
  <conditionalFormatting sqref="N21">
    <cfRule type="expression" dxfId="8034" priority="8545">
      <formula>FL21&lt;&gt;""</formula>
    </cfRule>
    <cfRule type="expression" dxfId="8033" priority="8803">
      <formula>N21=""</formula>
    </cfRule>
  </conditionalFormatting>
  <conditionalFormatting sqref="P21">
    <cfRule type="expression" dxfId="8032" priority="8543">
      <formula>FL21&lt;&gt;""</formula>
    </cfRule>
    <cfRule type="expression" dxfId="8031" priority="8801">
      <formula>AND(P21&lt;&gt;"",OR(Q21:AC21&lt;&gt;""))</formula>
    </cfRule>
    <cfRule type="expression" dxfId="8030" priority="8802">
      <formula>AND(P21="",AND(Q21:AC21=""))</formula>
    </cfRule>
  </conditionalFormatting>
  <conditionalFormatting sqref="Q21">
    <cfRule type="expression" dxfId="8029" priority="8542">
      <formula>FL21&lt;&gt;""</formula>
    </cfRule>
    <cfRule type="expression" dxfId="8028" priority="8799">
      <formula>AND(P21&lt;&gt;"",OR(Q21:AC21&lt;&gt;""))</formula>
    </cfRule>
    <cfRule type="expression" dxfId="8027" priority="8800">
      <formula>AND(P21="",AND(Q21:AC21=""))</formula>
    </cfRule>
  </conditionalFormatting>
  <conditionalFormatting sqref="R21">
    <cfRule type="expression" dxfId="8026" priority="8541">
      <formula>FL21&lt;&gt;""</formula>
    </cfRule>
    <cfRule type="expression" dxfId="8025" priority="8797">
      <formula>AND(P21&lt;&gt;"",OR(Q21:AC21&lt;&gt;""))</formula>
    </cfRule>
    <cfRule type="expression" dxfId="8024" priority="8798">
      <formula>AND(P21="",AND(Q21:AC21=""))</formula>
    </cfRule>
  </conditionalFormatting>
  <conditionalFormatting sqref="S21">
    <cfRule type="expression" dxfId="8023" priority="8540">
      <formula>FL21&lt;&gt;""</formula>
    </cfRule>
    <cfRule type="expression" dxfId="8022" priority="8785">
      <formula>AND(P21&lt;&gt;"",OR(Q21:AC21&lt;&gt;""))</formula>
    </cfRule>
    <cfRule type="expression" dxfId="8021" priority="8796">
      <formula>AND(P21="",AND(Q21:AC21=""))</formula>
    </cfRule>
  </conditionalFormatting>
  <conditionalFormatting sqref="T21">
    <cfRule type="expression" dxfId="8020" priority="8539">
      <formula>FL21&lt;&gt;""</formula>
    </cfRule>
    <cfRule type="expression" dxfId="8019" priority="8784">
      <formula>AND(P21&lt;&gt;"",OR(Q21:AC21&lt;&gt;""))</formula>
    </cfRule>
    <cfRule type="expression" dxfId="8018" priority="8795">
      <formula>AND(P21="",AND(Q21:AC21=""))</formula>
    </cfRule>
  </conditionalFormatting>
  <conditionalFormatting sqref="U21">
    <cfRule type="expression" dxfId="8017" priority="8538">
      <formula>FL21&lt;&gt;""</formula>
    </cfRule>
    <cfRule type="expression" dxfId="8016" priority="8783">
      <formula>AND(P21&lt;&gt;"",OR(Q21:AC21&lt;&gt;""))</formula>
    </cfRule>
    <cfRule type="expression" dxfId="8015" priority="8794">
      <formula>AND(P21="",AND(Q21:AC21=""))</formula>
    </cfRule>
  </conditionalFormatting>
  <conditionalFormatting sqref="V21">
    <cfRule type="expression" dxfId="8014" priority="8537">
      <formula>FL21&lt;&gt;""</formula>
    </cfRule>
    <cfRule type="expression" dxfId="8013" priority="8782">
      <formula>AND(P21&lt;&gt;"",OR(Q21:AC21&lt;&gt;""))</formula>
    </cfRule>
    <cfRule type="expression" dxfId="8012" priority="8793">
      <formula>AND(P21="",AND(Q21:AC21=""))</formula>
    </cfRule>
  </conditionalFormatting>
  <conditionalFormatting sqref="W21">
    <cfRule type="expression" dxfId="8011" priority="8536">
      <formula>FL21&lt;&gt;""</formula>
    </cfRule>
    <cfRule type="expression" dxfId="8010" priority="8781">
      <formula>AND(P21&lt;&gt;"",OR(Q21:AC21&lt;&gt;""))</formula>
    </cfRule>
    <cfRule type="expression" dxfId="8009" priority="8792">
      <formula>AND(P21="",AND(Q21:AC21=""))</formula>
    </cfRule>
  </conditionalFormatting>
  <conditionalFormatting sqref="X21">
    <cfRule type="expression" dxfId="8008" priority="8535">
      <formula>FL21&lt;&gt;""</formula>
    </cfRule>
    <cfRule type="expression" dxfId="8007" priority="8780">
      <formula>AND(P21&lt;&gt;"",OR(Q21:AC21&lt;&gt;""))</formula>
    </cfRule>
    <cfRule type="expression" dxfId="8006" priority="8791">
      <formula>AND(P21="",AND(Q21:AC21=""))</formula>
    </cfRule>
  </conditionalFormatting>
  <conditionalFormatting sqref="Y21">
    <cfRule type="expression" dxfId="8005" priority="8534">
      <formula>FL21&lt;&gt;""</formula>
    </cfRule>
    <cfRule type="expression" dxfId="8004" priority="8779">
      <formula>AND(P21&lt;&gt;"",OR(Q21:AC21&lt;&gt;""))</formula>
    </cfRule>
    <cfRule type="expression" dxfId="8003" priority="8790">
      <formula>AND(P21="",AND(Q21:AC21=""))</formula>
    </cfRule>
  </conditionalFormatting>
  <conditionalFormatting sqref="Z21">
    <cfRule type="expression" dxfId="8002" priority="8533">
      <formula>FL21&lt;&gt;""</formula>
    </cfRule>
    <cfRule type="expression" dxfId="8001" priority="8778">
      <formula>AND(P21&lt;&gt;"",OR(Q21:AC21&lt;&gt;""))</formula>
    </cfRule>
    <cfRule type="expression" dxfId="8000" priority="8789">
      <formula>AND(P21="",AND(Q21:AC21=""))</formula>
    </cfRule>
  </conditionalFormatting>
  <conditionalFormatting sqref="AA21">
    <cfRule type="expression" dxfId="7999" priority="8532">
      <formula>FL21&lt;&gt;""</formula>
    </cfRule>
    <cfRule type="expression" dxfId="7998" priority="8777">
      <formula>AND(P21&lt;&gt;"",OR(Q21:AC21&lt;&gt;""))</formula>
    </cfRule>
    <cfRule type="expression" dxfId="7997" priority="8788">
      <formula>AND(P21="",AND(Q21:AC21=""))</formula>
    </cfRule>
  </conditionalFormatting>
  <conditionalFormatting sqref="AB21">
    <cfRule type="expression" dxfId="7996" priority="8531">
      <formula>FL21&lt;&gt;""</formula>
    </cfRule>
    <cfRule type="expression" dxfId="7995" priority="8776">
      <formula>AND(P21&lt;&gt;"",OR(Q21:AC21&lt;&gt;""))</formula>
    </cfRule>
    <cfRule type="expression" dxfId="7994" priority="8787">
      <formula>AND(P21="",AND(Q21:AC21=""))</formula>
    </cfRule>
  </conditionalFormatting>
  <conditionalFormatting sqref="AC21">
    <cfRule type="expression" dxfId="7993" priority="8530">
      <formula>FL21&lt;&gt;""</formula>
    </cfRule>
    <cfRule type="expression" dxfId="7992" priority="8775">
      <formula>AND(P21&lt;&gt;"",OR(Q21:AC21&lt;&gt;""))</formula>
    </cfRule>
    <cfRule type="expression" dxfId="7991" priority="8786">
      <formula>AND(P21="",AND(Q21:AC21=""))</formula>
    </cfRule>
  </conditionalFormatting>
  <conditionalFormatting sqref="AD21">
    <cfRule type="expression" dxfId="7990" priority="8529">
      <formula>FL21&lt;&gt;""</formula>
    </cfRule>
    <cfRule type="expression" dxfId="7989" priority="8772">
      <formula>AND(AD21="無",OR(AE21:AH21&lt;&gt;""))</formula>
    </cfRule>
    <cfRule type="expression" dxfId="7988" priority="8773">
      <formula>AND(AD21="有",AND(AE21:AH21=""))</formula>
    </cfRule>
    <cfRule type="expression" dxfId="7987" priority="8774">
      <formula>AD21=""</formula>
    </cfRule>
  </conditionalFormatting>
  <conditionalFormatting sqref="AE21">
    <cfRule type="expression" dxfId="7986" priority="8767">
      <formula>AND(AD21="無",OR(AE21:AH21&lt;&gt;""))</formula>
    </cfRule>
    <cfRule type="expression" dxfId="7985" priority="8771">
      <formula>AND(AD21="有",AND(AE21:AH21=""))</formula>
    </cfRule>
  </conditionalFormatting>
  <conditionalFormatting sqref="AF21">
    <cfRule type="expression" dxfId="7984" priority="8766">
      <formula>AND(AD21="無",OR(AE21:AH21&lt;&gt;""))</formula>
    </cfRule>
    <cfRule type="expression" dxfId="7983" priority="8770">
      <formula>AND(AD21="有",AND(AE21:AH21=""))</formula>
    </cfRule>
  </conditionalFormatting>
  <conditionalFormatting sqref="AG21">
    <cfRule type="expression" dxfId="7982" priority="8765">
      <formula>AND(AD21="無",OR(AE21:AH21&lt;&gt;""))</formula>
    </cfRule>
    <cfRule type="expression" dxfId="7981" priority="8769">
      <formula>AND(AD21="有",AND(AE21:AH21=""))</formula>
    </cfRule>
  </conditionalFormatting>
  <conditionalFormatting sqref="AH21">
    <cfRule type="expression" dxfId="7980" priority="8764">
      <formula>AND(AD21="無",OR(AE21:AH21&lt;&gt;""))</formula>
    </cfRule>
    <cfRule type="expression" dxfId="7979" priority="8768">
      <formula>AND(AD21="有",AND(AE21:AH21=""))</formula>
    </cfRule>
  </conditionalFormatting>
  <conditionalFormatting sqref="AI21">
    <cfRule type="expression" dxfId="7978" priority="8528">
      <formula>FL21&lt;&gt;""</formula>
    </cfRule>
    <cfRule type="expression" dxfId="7977" priority="8763">
      <formula>AI21=""</formula>
    </cfRule>
  </conditionalFormatting>
  <conditionalFormatting sqref="AJ21">
    <cfRule type="expression" dxfId="7976" priority="8527">
      <formula>FL21&lt;&gt;""</formula>
    </cfRule>
    <cfRule type="expression" dxfId="7975" priority="8762">
      <formula>AJ21=""</formula>
    </cfRule>
  </conditionalFormatting>
  <conditionalFormatting sqref="AK21">
    <cfRule type="expression" dxfId="7974" priority="8526">
      <formula>FL21&lt;&gt;""</formula>
    </cfRule>
    <cfRule type="expression" dxfId="7973" priority="8761">
      <formula>AK21=""</formula>
    </cfRule>
  </conditionalFormatting>
  <conditionalFormatting sqref="AL21">
    <cfRule type="expression" dxfId="7972" priority="8525">
      <formula>FL21&lt;&gt;""</formula>
    </cfRule>
    <cfRule type="expression" dxfId="7971" priority="8760">
      <formula>AL21=""</formula>
    </cfRule>
  </conditionalFormatting>
  <conditionalFormatting sqref="AM21">
    <cfRule type="expression" dxfId="7970" priority="8524">
      <formula>FL21&lt;&gt;""</formula>
    </cfRule>
    <cfRule type="expression" dxfId="7969" priority="8755">
      <formula>AND(AM21="なし",AN21&lt;&gt;"")</formula>
    </cfRule>
    <cfRule type="expression" dxfId="7968" priority="8756">
      <formula>AND(AM21="あり",AN21="")</formula>
    </cfRule>
    <cfRule type="expression" dxfId="7967" priority="8759">
      <formula>AM21=""</formula>
    </cfRule>
  </conditionalFormatting>
  <conditionalFormatting sqref="AN21">
    <cfRule type="expression" dxfId="7966" priority="8757">
      <formula>AND(AM21="なし",AN21&lt;&gt;"")</formula>
    </cfRule>
    <cfRule type="expression" dxfId="7965" priority="8758">
      <formula>AND(AM21="あり",AN21="")</formula>
    </cfRule>
  </conditionalFormatting>
  <conditionalFormatting sqref="AO21">
    <cfRule type="expression" dxfId="7964" priority="8523">
      <formula>FL21&lt;&gt;""</formula>
    </cfRule>
    <cfRule type="expression" dxfId="7963" priority="8753">
      <formula>AND(AO21&lt;&gt;"",OR(AP21:BC21&lt;&gt;""))</formula>
    </cfRule>
    <cfRule type="expression" dxfId="7962" priority="8754">
      <formula>AND(AO21="",AND(AP21:BC21=""))</formula>
    </cfRule>
  </conditionalFormatting>
  <conditionalFormatting sqref="AP21">
    <cfRule type="expression" dxfId="7961" priority="8522">
      <formula>FL21&lt;&gt;""</formula>
    </cfRule>
    <cfRule type="expression" dxfId="7960" priority="8751">
      <formula>AND(AO21&lt;&gt;"",OR(AP21:BC21&lt;&gt;""))</formula>
    </cfRule>
    <cfRule type="expression" dxfId="7959" priority="8752">
      <formula>AND(AO21="",AND(AP21:BC21=""))</formula>
    </cfRule>
  </conditionalFormatting>
  <conditionalFormatting sqref="AQ21">
    <cfRule type="expression" dxfId="7958" priority="8521">
      <formula>FL21&lt;&gt;""</formula>
    </cfRule>
    <cfRule type="expression" dxfId="7957" priority="8749">
      <formula>AND(AO21&lt;&gt;"",OR(AP21:BC21&lt;&gt;""))</formula>
    </cfRule>
    <cfRule type="expression" dxfId="7956" priority="8750">
      <formula>AND(AO21="",AND(AP21:BC21=""))</formula>
    </cfRule>
  </conditionalFormatting>
  <conditionalFormatting sqref="AR21">
    <cfRule type="expression" dxfId="7955" priority="8520">
      <formula>FL21&lt;&gt;""</formula>
    </cfRule>
    <cfRule type="expression" dxfId="7954" priority="8747">
      <formula>AND(AO21&lt;&gt;"",OR(AP21:BC21&lt;&gt;""))</formula>
    </cfRule>
    <cfRule type="expression" dxfId="7953" priority="8748">
      <formula>AND(AO21="",AND(AP21:BC21=""))</formula>
    </cfRule>
  </conditionalFormatting>
  <conditionalFormatting sqref="AS21">
    <cfRule type="expression" dxfId="7952" priority="8519">
      <formula>FL21&lt;&gt;""</formula>
    </cfRule>
    <cfRule type="expression" dxfId="7951" priority="8745">
      <formula>AND(AO21&lt;&gt;"",OR(AP21:BC21&lt;&gt;""))</formula>
    </cfRule>
    <cfRule type="expression" dxfId="7950" priority="8746">
      <formula>AND(AO21="",AND(AP21:BC21=""))</formula>
    </cfRule>
  </conditionalFormatting>
  <conditionalFormatting sqref="AT21">
    <cfRule type="expression" dxfId="7949" priority="8518">
      <formula>FL21&lt;&gt;""</formula>
    </cfRule>
    <cfRule type="expression" dxfId="7948" priority="8743">
      <formula>AND(AO21&lt;&gt;"",OR(AP21:BC21&lt;&gt;""))</formula>
    </cfRule>
    <cfRule type="expression" dxfId="7947" priority="8744">
      <formula>AND(AO21="",AND(AP21:BC21=""))</formula>
    </cfRule>
  </conditionalFormatting>
  <conditionalFormatting sqref="AU21">
    <cfRule type="expression" dxfId="7946" priority="8517">
      <formula>FL21&lt;&gt;""</formula>
    </cfRule>
    <cfRule type="expression" dxfId="7945" priority="8741">
      <formula>AND(AO21&lt;&gt;"",OR(AP21:BC21&lt;&gt;""))</formula>
    </cfRule>
    <cfRule type="expression" dxfId="7944" priority="8742">
      <formula>AND(AO21="",AND(AP21:BC21=""))</formula>
    </cfRule>
  </conditionalFormatting>
  <conditionalFormatting sqref="AV21">
    <cfRule type="expression" dxfId="7943" priority="8516">
      <formula>FL21&lt;&gt;""</formula>
    </cfRule>
    <cfRule type="expression" dxfId="7942" priority="8739">
      <formula>AND(AO21&lt;&gt;"",OR(AP21:BC21&lt;&gt;""))</formula>
    </cfRule>
    <cfRule type="expression" dxfId="7941" priority="8740">
      <formula>AND(AO21="",AND(AP21:BC21=""))</formula>
    </cfRule>
  </conditionalFormatting>
  <conditionalFormatting sqref="AW21">
    <cfRule type="expression" dxfId="7940" priority="8515">
      <formula>FL21&lt;&gt;""</formula>
    </cfRule>
    <cfRule type="expression" dxfId="7939" priority="8737">
      <formula>AND(AO21&lt;&gt;"",OR(AP21:BC21&lt;&gt;""))</formula>
    </cfRule>
    <cfRule type="expression" dxfId="7938" priority="8738">
      <formula>AND(AO21="",AND(AP21:BC21=""))</formula>
    </cfRule>
  </conditionalFormatting>
  <conditionalFormatting sqref="AX21">
    <cfRule type="expression" dxfId="7937" priority="8514">
      <formula>FL21&lt;&gt;""</formula>
    </cfRule>
    <cfRule type="expression" dxfId="7936" priority="8735">
      <formula>AND(AO21&lt;&gt;"",OR(AP21:BC21&lt;&gt;""))</formula>
    </cfRule>
    <cfRule type="expression" dxfId="7935" priority="8736">
      <formula>AND(AO21="",AND(AP21:BC21=""))</formula>
    </cfRule>
  </conditionalFormatting>
  <conditionalFormatting sqref="AY21">
    <cfRule type="expression" dxfId="7934" priority="8513">
      <formula>FL21&lt;&gt;""</formula>
    </cfRule>
    <cfRule type="expression" dxfId="7933" priority="8733">
      <formula>AND(AO21&lt;&gt;"",OR(AP21:BC21&lt;&gt;""))</formula>
    </cfRule>
    <cfRule type="expression" dxfId="7932" priority="8734">
      <formula>AND(AO21="",AND(AP21:BC21=""))</formula>
    </cfRule>
  </conditionalFormatting>
  <conditionalFormatting sqref="AZ21">
    <cfRule type="expression" dxfId="7931" priority="8512">
      <formula>FL21&lt;&gt;""</formula>
    </cfRule>
    <cfRule type="expression" dxfId="7930" priority="8731">
      <formula>AND(AO21&lt;&gt;"",OR(AP21:BC21&lt;&gt;""))</formula>
    </cfRule>
    <cfRule type="expression" dxfId="7929" priority="8732">
      <formula>AND(AO21="",AND(AP21:BC21=""))</formula>
    </cfRule>
  </conditionalFormatting>
  <conditionalFormatting sqref="BA21">
    <cfRule type="expression" dxfId="7928" priority="8511">
      <formula>FL21&lt;&gt;""</formula>
    </cfRule>
    <cfRule type="expression" dxfId="7927" priority="8729">
      <formula>AND(AO21&lt;&gt;"",OR(AP21:BC21&lt;&gt;""))</formula>
    </cfRule>
    <cfRule type="expression" dxfId="7926" priority="8730">
      <formula>AND(AO21="",AND(AP21:BC21=""))</formula>
    </cfRule>
  </conditionalFormatting>
  <conditionalFormatting sqref="BB21">
    <cfRule type="expression" dxfId="7925" priority="8510">
      <formula>FL21&lt;&gt;""</formula>
    </cfRule>
    <cfRule type="expression" dxfId="7924" priority="8727">
      <formula>AND(AO21&lt;&gt;"",OR(AP21:BC21&lt;&gt;""))</formula>
    </cfRule>
    <cfRule type="expression" dxfId="7923" priority="8728">
      <formula>AND(AO21="",AND(AP21:BC21=""))</formula>
    </cfRule>
  </conditionalFormatting>
  <conditionalFormatting sqref="BC21">
    <cfRule type="expression" dxfId="7922" priority="8509">
      <formula>FL21&lt;&gt;""</formula>
    </cfRule>
    <cfRule type="expression" dxfId="7921" priority="8725">
      <formula>AND(AO21&lt;&gt;"",OR(AP21:BC21&lt;&gt;""))</formula>
    </cfRule>
    <cfRule type="expression" dxfId="7920" priority="8726">
      <formula>AND(AO21="",AND(AP21:BC21=""))</formula>
    </cfRule>
  </conditionalFormatting>
  <conditionalFormatting sqref="BF21">
    <cfRule type="expression" dxfId="7919" priority="8566">
      <formula>AND(BD21="独居",BF21&gt;=1)</formula>
    </cfRule>
    <cfRule type="expression" dxfId="7918" priority="8723">
      <formula>AND(BD21="同居",AND(BM21="",BF21&lt;&gt;COUNTA(BH21:BL21)))</formula>
    </cfRule>
    <cfRule type="expression" dxfId="7917" priority="8724">
      <formula>AND(BD21="同居",OR(BF21="",BF21=0))</formula>
    </cfRule>
  </conditionalFormatting>
  <conditionalFormatting sqref="BG21">
    <cfRule type="expression" dxfId="7916" priority="8721">
      <formula>AND(BD21="独居",BG21&gt;=1)</formula>
    </cfRule>
    <cfRule type="expression" dxfId="7915" priority="8722">
      <formula>AND(BD21="同居",OR(BG21="",BG21&gt;BF21))</formula>
    </cfRule>
  </conditionalFormatting>
  <conditionalFormatting sqref="BH21">
    <cfRule type="expression" dxfId="7914" priority="8714">
      <formula>AND(BD21="独居",OR(BH21:BM21&lt;&gt;""))</formula>
    </cfRule>
    <cfRule type="expression" dxfId="7913" priority="8720">
      <formula>AND(BD21="同居",AND(BM21="",BF21&lt;&gt;COUNTA(BH21:BL21)))</formula>
    </cfRule>
  </conditionalFormatting>
  <conditionalFormatting sqref="BI21">
    <cfRule type="expression" dxfId="7912" priority="8713">
      <formula>AND(BD21="独居",OR(BH21:BM21&lt;&gt;""))</formula>
    </cfRule>
    <cfRule type="expression" dxfId="7911" priority="8719">
      <formula>AND(BD21="同居",AND(BM21="",BF21&lt;&gt;COUNTA(BH21:BL21)))</formula>
    </cfRule>
  </conditionalFormatting>
  <conditionalFormatting sqref="BJ21">
    <cfRule type="expression" dxfId="7910" priority="8712">
      <formula>AND(BD21="独居",OR(BH21:BM21&lt;&gt;""))</formula>
    </cfRule>
    <cfRule type="expression" dxfId="7909" priority="8718">
      <formula>AND(BD21="同居",AND(BM21="",BF21&lt;&gt;COUNTA(BH21:BL21)))</formula>
    </cfRule>
  </conditionalFormatting>
  <conditionalFormatting sqref="BK21">
    <cfRule type="expression" dxfId="7908" priority="8711">
      <formula>AND(BD21="独居",OR(BH21:BM21&lt;&gt;""))</formula>
    </cfRule>
    <cfRule type="expression" dxfId="7907" priority="8717">
      <formula>AND(BD21="同居",AND(BM21="",BF21&lt;&gt;COUNTA(BH21:BL21)))</formula>
    </cfRule>
  </conditionalFormatting>
  <conditionalFormatting sqref="BL21">
    <cfRule type="expression" dxfId="7906" priority="8710">
      <formula>AND(BD21="独居",OR(BH21:BM21&lt;&gt;""))</formula>
    </cfRule>
    <cfRule type="expression" dxfId="7905" priority="8716">
      <formula>AND(BD21="同居",AND(BM21="",BF21&lt;&gt;COUNTA(BH21:BL21)))</formula>
    </cfRule>
  </conditionalFormatting>
  <conditionalFormatting sqref="BM21">
    <cfRule type="expression" dxfId="7904" priority="8709">
      <formula>AND(BD21="独居",OR(BH21:BM21&lt;&gt;""))</formula>
    </cfRule>
    <cfRule type="expression" dxfId="7903" priority="8715">
      <formula>AND(BD21="同居",AND(BM21="",BF21&lt;&gt;COUNTA(BH21:BL21)))</formula>
    </cfRule>
  </conditionalFormatting>
  <conditionalFormatting sqref="CF21">
    <cfRule type="expression" dxfId="7902" priority="8496">
      <formula>FL21&lt;&gt;""</formula>
    </cfRule>
    <cfRule type="expression" dxfId="7901" priority="8708">
      <formula>CF21=""</formula>
    </cfRule>
  </conditionalFormatting>
  <conditionalFormatting sqref="CG21">
    <cfRule type="expression" dxfId="7900" priority="8495">
      <formula>FL21&lt;&gt;""</formula>
    </cfRule>
    <cfRule type="expression" dxfId="7899" priority="8707">
      <formula>CG21=""</formula>
    </cfRule>
  </conditionalFormatting>
  <conditionalFormatting sqref="CH21">
    <cfRule type="expression" dxfId="7898" priority="8494">
      <formula>FL21&lt;&gt;""</formula>
    </cfRule>
    <cfRule type="expression" dxfId="7897" priority="8706">
      <formula>CH21=""</formula>
    </cfRule>
  </conditionalFormatting>
  <conditionalFormatting sqref="CI21">
    <cfRule type="expression" dxfId="7896" priority="8493">
      <formula>FL21&lt;&gt;""</formula>
    </cfRule>
    <cfRule type="expression" dxfId="7895" priority="8705">
      <formula>CI21=""</formula>
    </cfRule>
  </conditionalFormatting>
  <conditionalFormatting sqref="CJ21">
    <cfRule type="expression" dxfId="7894" priority="8492">
      <formula>FL21&lt;&gt;""</formula>
    </cfRule>
    <cfRule type="expression" dxfId="7893" priority="8704">
      <formula>CJ21=""</formula>
    </cfRule>
  </conditionalFormatting>
  <conditionalFormatting sqref="CK21">
    <cfRule type="expression" dxfId="7892" priority="8491">
      <formula>FL21&lt;&gt;""</formula>
    </cfRule>
    <cfRule type="expression" dxfId="7891" priority="8703">
      <formula>CK21=""</formula>
    </cfRule>
  </conditionalFormatting>
  <conditionalFormatting sqref="CL21">
    <cfRule type="expression" dxfId="7890" priority="8490">
      <formula>FL21&lt;&gt;""</formula>
    </cfRule>
    <cfRule type="expression" dxfId="7889" priority="8702">
      <formula>CL21=""</formula>
    </cfRule>
  </conditionalFormatting>
  <conditionalFormatting sqref="CM21">
    <cfRule type="expression" dxfId="7888" priority="8489">
      <formula>FL21&lt;&gt;""</formula>
    </cfRule>
    <cfRule type="expression" dxfId="7887" priority="8701">
      <formula>CM21=""</formula>
    </cfRule>
  </conditionalFormatting>
  <conditionalFormatting sqref="CN21">
    <cfRule type="expression" dxfId="7886" priority="8565">
      <formula>AND(CM21=0,CN21&lt;&gt;"")</formula>
    </cfRule>
    <cfRule type="expression" dxfId="7885" priority="8700">
      <formula>AND(CM21&gt;0,CN21="")</formula>
    </cfRule>
  </conditionalFormatting>
  <conditionalFormatting sqref="CO21">
    <cfRule type="expression" dxfId="7884" priority="8488">
      <formula>FL21&lt;&gt;""</formula>
    </cfRule>
    <cfRule type="expression" dxfId="7883" priority="8698">
      <formula>AND(CO21&lt;&gt;"",OR(CP21:CS21&lt;&gt;""))</formula>
    </cfRule>
    <cfRule type="expression" dxfId="7882" priority="8699">
      <formula>AND(CO21="",AND(CP21:CS21=""))</formula>
    </cfRule>
  </conditionalFormatting>
  <conditionalFormatting sqref="CP21">
    <cfRule type="expression" dxfId="7881" priority="8487">
      <formula>FL21&lt;&gt;""</formula>
    </cfRule>
    <cfRule type="expression" dxfId="7880" priority="8696">
      <formula>AND(CO21&lt;&gt;"",OR(CP21:CS21&lt;&gt;""))</formula>
    </cfRule>
    <cfRule type="expression" dxfId="7879" priority="8697">
      <formula>AND(CO21="",AND(CP21:CS21=""))</formula>
    </cfRule>
  </conditionalFormatting>
  <conditionalFormatting sqref="CQ21">
    <cfRule type="expression" dxfId="7878" priority="8486">
      <formula>FL21&lt;&gt;""</formula>
    </cfRule>
    <cfRule type="expression" dxfId="7877" priority="8694">
      <formula>AND(CO21&lt;&gt;"",OR(CP21:CS21&lt;&gt;""))</formula>
    </cfRule>
    <cfRule type="expression" dxfId="7876" priority="8695">
      <formula>AND(CO21="",AND(CP21:CS21=""))</formula>
    </cfRule>
  </conditionalFormatting>
  <conditionalFormatting sqref="CR21">
    <cfRule type="expression" dxfId="7875" priority="8485">
      <formula>FL21&lt;&gt;""</formula>
    </cfRule>
    <cfRule type="expression" dxfId="7874" priority="8692">
      <formula>AND(CO21&lt;&gt;"",OR(CP21:CS21&lt;&gt;""))</formula>
    </cfRule>
    <cfRule type="expression" dxfId="7873" priority="8693">
      <formula>AND(CO21="",AND(CP21:CS21=""))</formula>
    </cfRule>
  </conditionalFormatting>
  <conditionalFormatting sqref="CS21">
    <cfRule type="expression" dxfId="7872" priority="8484">
      <formula>FL21&lt;&gt;""</formula>
    </cfRule>
    <cfRule type="expression" dxfId="7871" priority="8690">
      <formula>AND(CO21&lt;&gt;"",OR(CP21:CS21&lt;&gt;""))</formula>
    </cfRule>
    <cfRule type="expression" dxfId="7870" priority="8691">
      <formula>AND(CO21="",AND(CP21:CS21=""))</formula>
    </cfRule>
  </conditionalFormatting>
  <conditionalFormatting sqref="CT21">
    <cfRule type="expression" dxfId="7869" priority="8483">
      <formula>FL21&lt;&gt;""</formula>
    </cfRule>
    <cfRule type="expression" dxfId="7868" priority="8689">
      <formula>CT21=""</formula>
    </cfRule>
  </conditionalFormatting>
  <conditionalFormatting sqref="CU21">
    <cfRule type="expression" dxfId="7867" priority="8482">
      <formula>FL21&lt;&gt;""</formula>
    </cfRule>
    <cfRule type="expression" dxfId="7866" priority="8688">
      <formula>CU21=""</formula>
    </cfRule>
  </conditionalFormatting>
  <conditionalFormatting sqref="CV21">
    <cfRule type="expression" dxfId="7865" priority="8481">
      <formula>FL21&lt;&gt;""</formula>
    </cfRule>
    <cfRule type="expression" dxfId="7864" priority="8686">
      <formula>AND(CV21&lt;&gt;"",OR(CW21:DH21&lt;&gt;""))</formula>
    </cfRule>
    <cfRule type="expression" dxfId="7863" priority="8687">
      <formula>AND(CV21="",AND(CW21:DH21=""))</formula>
    </cfRule>
  </conditionalFormatting>
  <conditionalFormatting sqref="CW21">
    <cfRule type="expression" dxfId="7862" priority="8480">
      <formula>FL21&lt;&gt;""</formula>
    </cfRule>
    <cfRule type="expression" dxfId="7861" priority="8660">
      <formula>AND(CX21&lt;&gt;"",CW21="")</formula>
    </cfRule>
    <cfRule type="expression" dxfId="7860" priority="8684">
      <formula>AND(CV21&lt;&gt;"",OR(CW21:DH21&lt;&gt;""))</formula>
    </cfRule>
    <cfRule type="expression" dxfId="7859" priority="8685">
      <formula>AND(CV21="",AND(CW21:DH21=""))</formula>
    </cfRule>
  </conditionalFormatting>
  <conditionalFormatting sqref="CX21">
    <cfRule type="expression" dxfId="7858" priority="8479">
      <formula>FL21&lt;&gt;""</formula>
    </cfRule>
    <cfRule type="expression" dxfId="7857" priority="8661">
      <formula>AND(CW21&lt;&gt;"",CX21="")</formula>
    </cfRule>
    <cfRule type="expression" dxfId="7856" priority="8682">
      <formula>AND(CV21&lt;&gt;"",OR(CW21:DH21&lt;&gt;""))</formula>
    </cfRule>
    <cfRule type="expression" dxfId="7855" priority="8683">
      <formula>AND(CV21="",AND(CW21:DH21=""))</formula>
    </cfRule>
  </conditionalFormatting>
  <conditionalFormatting sqref="CY21">
    <cfRule type="expression" dxfId="7854" priority="8478">
      <formula>FL21&lt;&gt;""</formula>
    </cfRule>
    <cfRule type="expression" dxfId="7853" priority="8680">
      <formula>AND(CV21&lt;&gt;"",OR(CW21:DH21&lt;&gt;""))</formula>
    </cfRule>
    <cfRule type="expression" dxfId="7852" priority="8681">
      <formula>AND(CV21="",AND(CW21:DH21=""))</formula>
    </cfRule>
  </conditionalFormatting>
  <conditionalFormatting sqref="CZ21">
    <cfRule type="expression" dxfId="7851" priority="8477">
      <formula>FL21&lt;&gt;""</formula>
    </cfRule>
    <cfRule type="expression" dxfId="7850" priority="8658">
      <formula>AND(DA21&lt;&gt;"",CZ21="")</formula>
    </cfRule>
    <cfRule type="expression" dxfId="7849" priority="8678">
      <formula>AND(CV21&lt;&gt;"",OR(CW21:DH21&lt;&gt;""))</formula>
    </cfRule>
    <cfRule type="expression" dxfId="7848" priority="8679">
      <formula>AND(CV21="",AND(CW21:DH21=""))</formula>
    </cfRule>
  </conditionalFormatting>
  <conditionalFormatting sqref="DA21">
    <cfRule type="expression" dxfId="7847" priority="8476">
      <formula>FL21&lt;&gt;""</formula>
    </cfRule>
    <cfRule type="expression" dxfId="7846" priority="8659">
      <formula>AND(CZ21&lt;&gt;"",DA21="")</formula>
    </cfRule>
    <cfRule type="expression" dxfId="7845" priority="8676">
      <formula>AND(CV21&lt;&gt;"",OR(CW21:DH21&lt;&gt;""))</formula>
    </cfRule>
    <cfRule type="expression" dxfId="7844" priority="8677">
      <formula>AND(CV21="",AND(CW21:DH21=""))</formula>
    </cfRule>
  </conditionalFormatting>
  <conditionalFormatting sqref="DB21">
    <cfRule type="expression" dxfId="7843" priority="8475">
      <formula>FL21&lt;&gt;""</formula>
    </cfRule>
    <cfRule type="expression" dxfId="7842" priority="8674">
      <formula>AND(CV21&lt;&gt;"",OR(CW21:DH21&lt;&gt;""))</formula>
    </cfRule>
    <cfRule type="expression" dxfId="7841" priority="8675">
      <formula>AND(CV21="",AND(CW21:DH21=""))</formula>
    </cfRule>
  </conditionalFormatting>
  <conditionalFormatting sqref="DC21">
    <cfRule type="expression" dxfId="7840" priority="8474">
      <formula>FL21&lt;&gt;""</formula>
    </cfRule>
    <cfRule type="expression" dxfId="7839" priority="8672">
      <formula>AND(CV21&lt;&gt;"",OR(CW21:DH21&lt;&gt;""))</formula>
    </cfRule>
    <cfRule type="expression" dxfId="7838" priority="8673">
      <formula>AND(CV21="",AND(CW21:DH21=""))</formula>
    </cfRule>
  </conditionalFormatting>
  <conditionalFormatting sqref="DD21">
    <cfRule type="expression" dxfId="7837" priority="8473">
      <formula>FL21&lt;&gt;""</formula>
    </cfRule>
    <cfRule type="expression" dxfId="7836" priority="8670">
      <formula>AND(CV21&lt;&gt;"",OR(CW21:DH21&lt;&gt;""))</formula>
    </cfRule>
    <cfRule type="expression" dxfId="7835" priority="8671">
      <formula>AND(CV21="",AND(CW21:DH21=""))</formula>
    </cfRule>
  </conditionalFormatting>
  <conditionalFormatting sqref="DE21">
    <cfRule type="expression" dxfId="7834" priority="8472">
      <formula>FL21&lt;&gt;""</formula>
    </cfRule>
    <cfRule type="expression" dxfId="7833" priority="8654">
      <formula>AND(DF21&lt;&gt;"",DE21="")</formula>
    </cfRule>
    <cfRule type="expression" dxfId="7832" priority="8668">
      <formula>AND(CV21&lt;&gt;"",OR(CW21:DH21&lt;&gt;""))</formula>
    </cfRule>
    <cfRule type="expression" dxfId="7831" priority="8669">
      <formula>AND(CV21="",AND(CW21:DH21=""))</formula>
    </cfRule>
  </conditionalFormatting>
  <conditionalFormatting sqref="DF21">
    <cfRule type="expression" dxfId="7830" priority="8471">
      <formula>FL21&lt;&gt;""</formula>
    </cfRule>
    <cfRule type="expression" dxfId="7829" priority="8655">
      <formula>AND(DE21&lt;&gt;"",DF21="")</formula>
    </cfRule>
    <cfRule type="expression" dxfId="7828" priority="8666">
      <formula>AND(CV21&lt;&gt;"",OR(CW21:DH21&lt;&gt;""))</formula>
    </cfRule>
    <cfRule type="expression" dxfId="7827" priority="8667">
      <formula>AND(CV21="",AND(CW21:DH21=""))</formula>
    </cfRule>
  </conditionalFormatting>
  <conditionalFormatting sqref="DG21">
    <cfRule type="expression" dxfId="7826" priority="8470">
      <formula>FL21&lt;&gt;""</formula>
    </cfRule>
    <cfRule type="expression" dxfId="7825" priority="8664">
      <formula>AND(CV21&lt;&gt;"",OR(CW21:DH21&lt;&gt;""))</formula>
    </cfRule>
    <cfRule type="expression" dxfId="7824" priority="8665">
      <formula>AND(CV21="",AND(CW21:DH21=""))</formula>
    </cfRule>
  </conditionalFormatting>
  <conditionalFormatting sqref="DH21">
    <cfRule type="expression" dxfId="7823" priority="8469">
      <formula>FL21&lt;&gt;""</formula>
    </cfRule>
    <cfRule type="expression" dxfId="7822" priority="8662">
      <formula>AND(CV21&lt;&gt;"",OR(CW21:DH21&lt;&gt;""))</formula>
    </cfRule>
    <cfRule type="expression" dxfId="7821" priority="8663">
      <formula>AND(CV21="",AND(CW21:DH21=""))</formula>
    </cfRule>
  </conditionalFormatting>
  <conditionalFormatting sqref="DI21">
    <cfRule type="expression" dxfId="7820" priority="8468">
      <formula>FL21&lt;&gt;""</formula>
    </cfRule>
    <cfRule type="expression" dxfId="7819" priority="8657">
      <formula>DI21=""</formula>
    </cfRule>
  </conditionalFormatting>
  <conditionalFormatting sqref="DJ21">
    <cfRule type="expression" dxfId="7818" priority="8467">
      <formula>FL21&lt;&gt;""</formula>
    </cfRule>
    <cfRule type="expression" dxfId="7817" priority="8656">
      <formula>AND(DI21&lt;&gt;"自立",DJ21="")</formula>
    </cfRule>
  </conditionalFormatting>
  <conditionalFormatting sqref="DK21">
    <cfRule type="expression" dxfId="7816" priority="8466">
      <formula>FL21&lt;&gt;""</formula>
    </cfRule>
    <cfRule type="expression" dxfId="7815" priority="8653">
      <formula>DK21=""</formula>
    </cfRule>
  </conditionalFormatting>
  <conditionalFormatting sqref="DL21">
    <cfRule type="expression" dxfId="7814" priority="8651">
      <formula>AND(DK21&lt;&gt;"アレルギー食",DL21&lt;&gt;"")</formula>
    </cfRule>
    <cfRule type="expression" dxfId="7813" priority="8652">
      <formula>AND(DK21="アレルギー食",DL21="")</formula>
    </cfRule>
  </conditionalFormatting>
  <conditionalFormatting sqref="DM21">
    <cfRule type="expression" dxfId="7812" priority="8465">
      <formula>FL21&lt;&gt;""</formula>
    </cfRule>
    <cfRule type="expression" dxfId="7811" priority="8650">
      <formula>DM21=""</formula>
    </cfRule>
  </conditionalFormatting>
  <conditionalFormatting sqref="DN21">
    <cfRule type="expression" dxfId="7810" priority="8464">
      <formula>FL21&lt;&gt;""</formula>
    </cfRule>
    <cfRule type="expression" dxfId="7809" priority="8644">
      <formula>AND(DN21&lt;&gt;"",DM21="")</formula>
    </cfRule>
    <cfRule type="expression" dxfId="7808" priority="8648">
      <formula>AND(DM21&lt;&gt;"自立",DN21="")</formula>
    </cfRule>
    <cfRule type="expression" dxfId="7807" priority="8649">
      <formula>AND(DM21="自立",DN21&lt;&gt;"")</formula>
    </cfRule>
  </conditionalFormatting>
  <conditionalFormatting sqref="DO21">
    <cfRule type="expression" dxfId="7806" priority="8463">
      <formula>FL21&lt;&gt;""</formula>
    </cfRule>
    <cfRule type="expression" dxfId="7805" priority="8647">
      <formula>DO21=""</formula>
    </cfRule>
  </conditionalFormatting>
  <conditionalFormatting sqref="DP21">
    <cfRule type="expression" dxfId="7804" priority="8462">
      <formula>FL21&lt;&gt;""</formula>
    </cfRule>
    <cfRule type="expression" dxfId="7803" priority="8643">
      <formula>AND(DP21&lt;&gt;"",DO21="")</formula>
    </cfRule>
    <cfRule type="expression" dxfId="7802" priority="8645">
      <formula>AND(DO21&lt;&gt;"自立",DP21="")</formula>
    </cfRule>
    <cfRule type="expression" dxfId="7801" priority="8646">
      <formula>AND(DO21="自立",DP21&lt;&gt;"")</formula>
    </cfRule>
  </conditionalFormatting>
  <conditionalFormatting sqref="DQ21">
    <cfRule type="expression" dxfId="7800" priority="8461">
      <formula>FL21&lt;&gt;""</formula>
    </cfRule>
    <cfRule type="expression" dxfId="7799" priority="8642">
      <formula>DQ21=""</formula>
    </cfRule>
  </conditionalFormatting>
  <conditionalFormatting sqref="DR21">
    <cfRule type="expression" dxfId="7798" priority="8460">
      <formula>FL21&lt;&gt;""</formula>
    </cfRule>
    <cfRule type="expression" dxfId="7797" priority="8639">
      <formula>AND(DR21&lt;&gt;"",DQ21="")</formula>
    </cfRule>
    <cfRule type="expression" dxfId="7796" priority="8640">
      <formula>AND(DQ21&lt;&gt;"自立",DR21="")</formula>
    </cfRule>
    <cfRule type="expression" dxfId="7795" priority="8641">
      <formula>AND(DQ21="自立",DR21&lt;&gt;"")</formula>
    </cfRule>
  </conditionalFormatting>
  <conditionalFormatting sqref="DS21">
    <cfRule type="expression" dxfId="7794" priority="8459">
      <formula>FL21&lt;&gt;""</formula>
    </cfRule>
    <cfRule type="expression" dxfId="7793" priority="8638">
      <formula>DS21=""</formula>
    </cfRule>
  </conditionalFormatting>
  <conditionalFormatting sqref="DU21">
    <cfRule type="expression" dxfId="7792" priority="8457">
      <formula>FL21&lt;&gt;""</formula>
    </cfRule>
    <cfRule type="expression" dxfId="7791" priority="8637">
      <formula>DU21=""</formula>
    </cfRule>
  </conditionalFormatting>
  <conditionalFormatting sqref="DZ21">
    <cfRule type="expression" dxfId="7790" priority="8455">
      <formula>FL21&lt;&gt;""</formula>
    </cfRule>
    <cfRule type="expression" dxfId="7789" priority="8587">
      <formula>AND(EA21&lt;&gt;"",DZ21&lt;&gt;"その他")</formula>
    </cfRule>
    <cfRule type="expression" dxfId="7788" priority="8636">
      <formula>DZ21=""</formula>
    </cfRule>
  </conditionalFormatting>
  <conditionalFormatting sqref="EA21">
    <cfRule type="expression" dxfId="7787" priority="8634">
      <formula>AND(DZ21&lt;&gt;"その他",EA21&lt;&gt;"")</formula>
    </cfRule>
    <cfRule type="expression" dxfId="7786" priority="8635">
      <formula>AND(DZ21="その他",EA21="")</formula>
    </cfRule>
  </conditionalFormatting>
  <conditionalFormatting sqref="EB21">
    <cfRule type="expression" dxfId="7785" priority="8454">
      <formula>FL21&lt;&gt;""</formula>
    </cfRule>
    <cfRule type="expression" dxfId="7784" priority="8633">
      <formula>AND(EB21:EH21="")</formula>
    </cfRule>
  </conditionalFormatting>
  <conditionalFormatting sqref="EC21">
    <cfRule type="expression" dxfId="7783" priority="8453">
      <formula>FL21&lt;&gt;""</formula>
    </cfRule>
    <cfRule type="expression" dxfId="7782" priority="8632">
      <formula>AND(EB21:EH21="")</formula>
    </cfRule>
  </conditionalFormatting>
  <conditionalFormatting sqref="ED21">
    <cfRule type="expression" dxfId="7781" priority="8452">
      <formula>FL21&lt;&gt;""</formula>
    </cfRule>
    <cfRule type="expression" dxfId="7780" priority="8631">
      <formula>AND(EB21:EH21="")</formula>
    </cfRule>
  </conditionalFormatting>
  <conditionalFormatting sqref="EE21">
    <cfRule type="expression" dxfId="7779" priority="8451">
      <formula>FL21&lt;&gt;""</formula>
    </cfRule>
    <cfRule type="expression" dxfId="7778" priority="8630">
      <formula>AND(EB21:EH21="")</formula>
    </cfRule>
  </conditionalFormatting>
  <conditionalFormatting sqref="EF21">
    <cfRule type="expression" dxfId="7777" priority="8450">
      <formula>FL21&lt;&gt;""</formula>
    </cfRule>
    <cfRule type="expression" dxfId="7776" priority="8629">
      <formula>AND(EB21:EH21="")</formula>
    </cfRule>
  </conditionalFormatting>
  <conditionalFormatting sqref="EG21">
    <cfRule type="expression" dxfId="7775" priority="8449">
      <formula>FL21&lt;&gt;""</formula>
    </cfRule>
    <cfRule type="expression" dxfId="7774" priority="8628">
      <formula>AND(EB21:EH21="")</formula>
    </cfRule>
  </conditionalFormatting>
  <conditionalFormatting sqref="EH21">
    <cfRule type="expression" dxfId="7773" priority="8448">
      <formula>FL21&lt;&gt;""</formula>
    </cfRule>
    <cfRule type="expression" dxfId="7772" priority="8627">
      <formula>AND(EB21:EH21="")</formula>
    </cfRule>
  </conditionalFormatting>
  <conditionalFormatting sqref="EK21">
    <cfRule type="expression" dxfId="7771" priority="8447">
      <formula>FL21&lt;&gt;""</formula>
    </cfRule>
    <cfRule type="expression" dxfId="7770" priority="8625">
      <formula>AND(EJ21&lt;&gt;"",EK21&lt;&gt;"")</formula>
    </cfRule>
    <cfRule type="expression" dxfId="7769" priority="8626">
      <formula>AND(EJ21="",EK21="")</formula>
    </cfRule>
  </conditionalFormatting>
  <conditionalFormatting sqref="EL21">
    <cfRule type="expression" dxfId="7768" priority="8446">
      <formula>FL21&lt;&gt;""</formula>
    </cfRule>
    <cfRule type="expression" dxfId="7767" priority="8623">
      <formula>AND(EJ21&lt;&gt;"",EL21&lt;&gt;"")</formula>
    </cfRule>
    <cfRule type="expression" dxfId="7766" priority="8624">
      <formula>AND(EJ21="",EL21="")</formula>
    </cfRule>
  </conditionalFormatting>
  <conditionalFormatting sqref="EM21">
    <cfRule type="expression" dxfId="7765" priority="8445">
      <formula>FL21&lt;&gt;""</formula>
    </cfRule>
    <cfRule type="expression" dxfId="7764" priority="8621">
      <formula>AND(EJ21&lt;&gt;"",EM21&lt;&gt;"")</formula>
    </cfRule>
    <cfRule type="expression" dxfId="7763" priority="8622">
      <formula>AND(EJ21="",EM21="")</formula>
    </cfRule>
  </conditionalFormatting>
  <conditionalFormatting sqref="EO21">
    <cfRule type="expression" dxfId="7762" priority="8615">
      <formula>AND(EJ21&lt;&gt;"",EO21&lt;&gt;"")</formula>
    </cfRule>
    <cfRule type="expression" dxfId="7761" priority="8619">
      <formula>AND(EO21&lt;&gt;"",EN21="")</formula>
    </cfRule>
    <cfRule type="expression" dxfId="7760" priority="8620">
      <formula>AND(EN21&lt;&gt;"",EO21="")</formula>
    </cfRule>
  </conditionalFormatting>
  <conditionalFormatting sqref="EP21">
    <cfRule type="expression" dxfId="7759" priority="8614">
      <formula>AND(EJ21&lt;&gt;"",EP21&lt;&gt;"")</formula>
    </cfRule>
    <cfRule type="expression" dxfId="7758" priority="8617">
      <formula>AND(EP21&lt;&gt;"",EN21="")</formula>
    </cfRule>
    <cfRule type="expression" dxfId="7757" priority="8618">
      <formula>AND(EN21&lt;&gt;"",EP21="")</formula>
    </cfRule>
  </conditionalFormatting>
  <conditionalFormatting sqref="EN21">
    <cfRule type="expression" dxfId="7756" priority="8616">
      <formula>AND(EJ21&lt;&gt;"",EN21&lt;&gt;"")</formula>
    </cfRule>
  </conditionalFormatting>
  <conditionalFormatting sqref="ER21">
    <cfRule type="expression" dxfId="7755" priority="8444">
      <formula>FL21&lt;&gt;""</formula>
    </cfRule>
    <cfRule type="expression" dxfId="7754" priority="8612">
      <formula>AND(EQ21&lt;&gt;"",ER21&lt;&gt;"")</formula>
    </cfRule>
    <cfRule type="expression" dxfId="7753" priority="8613">
      <formula>AND(EQ21="",ER21="")</formula>
    </cfRule>
  </conditionalFormatting>
  <conditionalFormatting sqref="ES21">
    <cfRule type="expression" dxfId="7752" priority="8443">
      <formula>FL21&lt;&gt;""</formula>
    </cfRule>
    <cfRule type="expression" dxfId="7751" priority="8610">
      <formula>AND(EQ21&lt;&gt;"",ES21&lt;&gt;"")</formula>
    </cfRule>
    <cfRule type="expression" dxfId="7750" priority="8611">
      <formula>AND(EQ21="",ES21="")</formula>
    </cfRule>
  </conditionalFormatting>
  <conditionalFormatting sqref="ET21">
    <cfRule type="expression" dxfId="7749" priority="8442">
      <formula>FL21&lt;&gt;""</formula>
    </cfRule>
    <cfRule type="expression" dxfId="7748" priority="8608">
      <formula>AND(EQ21&lt;&gt;"",ET21&lt;&gt;"")</formula>
    </cfRule>
    <cfRule type="expression" dxfId="7747" priority="8609">
      <formula>AND(EQ21="",ET21="")</formula>
    </cfRule>
  </conditionalFormatting>
  <conditionalFormatting sqref="EV21">
    <cfRule type="expression" dxfId="7746" priority="8602">
      <formula>AND(EQ21&lt;&gt;"",EV21&lt;&gt;"")</formula>
    </cfRule>
    <cfRule type="expression" dxfId="7745" priority="8606">
      <formula>AND(EV21&lt;&gt;"",EU21="")</formula>
    </cfRule>
    <cfRule type="expression" dxfId="7744" priority="8607">
      <formula>AND(EU21&lt;&gt;"",EV21="")</formula>
    </cfRule>
  </conditionalFormatting>
  <conditionalFormatting sqref="EW21">
    <cfRule type="expression" dxfId="7743" priority="8601">
      <formula>AND(EQ21&lt;&gt;"",EW21&lt;&gt;"")</formula>
    </cfRule>
    <cfRule type="expression" dxfId="7742" priority="8604">
      <formula>AND(EW21&lt;&gt;"",EU21="")</formula>
    </cfRule>
    <cfRule type="expression" dxfId="7741" priority="8605">
      <formula>AND(EU21&lt;&gt;"",EW21="")</formula>
    </cfRule>
  </conditionalFormatting>
  <conditionalFormatting sqref="EU21">
    <cfRule type="expression" dxfId="7740" priority="8603">
      <formula>AND(EQ21&lt;&gt;"",EU21&lt;&gt;"")</formula>
    </cfRule>
  </conditionalFormatting>
  <conditionalFormatting sqref="EQ21">
    <cfRule type="expression" dxfId="7739" priority="8600">
      <formula>AND(EQ21&lt;&gt;"",OR(ER21:EW21&lt;&gt;""))</formula>
    </cfRule>
  </conditionalFormatting>
  <conditionalFormatting sqref="EJ21">
    <cfRule type="expression" dxfId="7738" priority="8599">
      <formula>AND(EJ21&lt;&gt;"",OR(EK21:EP21&lt;&gt;""))</formula>
    </cfRule>
  </conditionalFormatting>
  <conditionalFormatting sqref="EX21">
    <cfRule type="expression" dxfId="7737" priority="8441">
      <formula>FL21&lt;&gt;""</formula>
    </cfRule>
    <cfRule type="expression" dxfId="7736" priority="8598">
      <formula>AND(EX21:FC21="")</formula>
    </cfRule>
  </conditionalFormatting>
  <conditionalFormatting sqref="EY21">
    <cfRule type="expression" dxfId="7735" priority="8440">
      <formula>FL21&lt;&gt;""</formula>
    </cfRule>
    <cfRule type="expression" dxfId="7734" priority="8597">
      <formula>AND(EX21:FC21="")</formula>
    </cfRule>
  </conditionalFormatting>
  <conditionalFormatting sqref="EZ21">
    <cfRule type="expression" dxfId="7733" priority="8439">
      <formula>FL21&lt;&gt;""</formula>
    </cfRule>
    <cfRule type="expression" dxfId="7732" priority="8596">
      <formula>AND(EX21:FC21="")</formula>
    </cfRule>
  </conditionalFormatting>
  <conditionalFormatting sqref="FA21">
    <cfRule type="expression" dxfId="7731" priority="8438">
      <formula>FL21&lt;&gt;""</formula>
    </cfRule>
    <cfRule type="expression" dxfId="7730" priority="8595">
      <formula>AND(EX21:FC21="")</formula>
    </cfRule>
  </conditionalFormatting>
  <conditionalFormatting sqref="FC21">
    <cfRule type="expression" dxfId="7729" priority="8436">
      <formula>FL21&lt;&gt;""</formula>
    </cfRule>
    <cfRule type="expression" dxfId="7728" priority="8594">
      <formula>AND(EX21:FC21="")</formula>
    </cfRule>
  </conditionalFormatting>
  <conditionalFormatting sqref="FB21">
    <cfRule type="expression" dxfId="7727" priority="8437">
      <formula>FL21&lt;&gt;""</formula>
    </cfRule>
    <cfRule type="expression" dxfId="7726" priority="8593">
      <formula>AND(EX21:FC21="")</formula>
    </cfRule>
  </conditionalFormatting>
  <conditionalFormatting sqref="FD21">
    <cfRule type="expression" dxfId="7725" priority="8435">
      <formula>FL21&lt;&gt;""</formula>
    </cfRule>
    <cfRule type="expression" dxfId="7724" priority="8592">
      <formula>FD21=""</formula>
    </cfRule>
  </conditionalFormatting>
  <conditionalFormatting sqref="FE21">
    <cfRule type="expression" dxfId="7723" priority="8590">
      <formula>AND(FD21&lt;&gt;"2人以上の体制",FE21&lt;&gt;"")</formula>
    </cfRule>
    <cfRule type="expression" dxfId="7722" priority="8591">
      <formula>AND(FD21="2人以上の体制",FE21="")</formula>
    </cfRule>
  </conditionalFormatting>
  <conditionalFormatting sqref="FF21">
    <cfRule type="expression" dxfId="7721" priority="8434">
      <formula>FL21&lt;&gt;""</formula>
    </cfRule>
    <cfRule type="expression" dxfId="7720" priority="8589">
      <formula>FF21=""</formula>
    </cfRule>
  </conditionalFormatting>
  <conditionalFormatting sqref="FG21">
    <cfRule type="expression" dxfId="7719" priority="8433">
      <formula>FL21&lt;&gt;""</formula>
    </cfRule>
    <cfRule type="expression" dxfId="7718" priority="8588">
      <formula>FG21=""</formula>
    </cfRule>
  </conditionalFormatting>
  <conditionalFormatting sqref="BN21">
    <cfRule type="expression" dxfId="7717" priority="8507">
      <formula>FL21&lt;&gt;""</formula>
    </cfRule>
    <cfRule type="expression" dxfId="7716" priority="8586">
      <formula>BN21=""</formula>
    </cfRule>
  </conditionalFormatting>
  <conditionalFormatting sqref="BO21">
    <cfRule type="expression" dxfId="7715" priority="8506">
      <formula>FL21&lt;&gt;""</formula>
    </cfRule>
    <cfRule type="expression" dxfId="7714" priority="8585">
      <formula>BO21=""</formula>
    </cfRule>
  </conditionalFormatting>
  <conditionalFormatting sqref="BP21">
    <cfRule type="expression" dxfId="7713" priority="8505">
      <formula>FL21&lt;&gt;""</formula>
    </cfRule>
    <cfRule type="expression" dxfId="7712" priority="8584">
      <formula>BP21=""</formula>
    </cfRule>
  </conditionalFormatting>
  <conditionalFormatting sqref="BQ21">
    <cfRule type="expression" dxfId="7711" priority="8504">
      <formula>FL21&lt;&gt;""</formula>
    </cfRule>
    <cfRule type="expression" dxfId="7710" priority="8573">
      <formula>AND(BQ21:BR21="")</formula>
    </cfRule>
  </conditionalFormatting>
  <conditionalFormatting sqref="BR21">
    <cfRule type="expression" dxfId="7709" priority="8503">
      <formula>FL21&lt;&gt;""</formula>
    </cfRule>
    <cfRule type="expression" dxfId="7708" priority="8583">
      <formula>AND(BQ21:BR21="")</formula>
    </cfRule>
  </conditionalFormatting>
  <conditionalFormatting sqref="BT21">
    <cfRule type="expression" dxfId="7707" priority="8578">
      <formula>AND(BS21="",BT21&lt;&gt;"")</formula>
    </cfRule>
    <cfRule type="expression" dxfId="7706" priority="8582">
      <formula>AND(BS21&lt;&gt;"",BT21="")</formula>
    </cfRule>
  </conditionalFormatting>
  <conditionalFormatting sqref="BU21">
    <cfRule type="expression" dxfId="7705" priority="8577">
      <formula>AND(BS21="",BU21&lt;&gt;"")</formula>
    </cfRule>
    <cfRule type="expression" dxfId="7704" priority="8581">
      <formula>AND(BS21&lt;&gt;"",BU21="")</formula>
    </cfRule>
  </conditionalFormatting>
  <conditionalFormatting sqref="BV21">
    <cfRule type="expression" dxfId="7703" priority="8576">
      <formula>AND(BS21="",BV21&lt;&gt;"")</formula>
    </cfRule>
    <cfRule type="expression" dxfId="7702" priority="8580">
      <formula>AND(BS21&lt;&gt;"",AND(BV21:BW21=""))</formula>
    </cfRule>
  </conditionalFormatting>
  <conditionalFormatting sqref="BW21">
    <cfRule type="expression" dxfId="7701" priority="8575">
      <formula>AND(BS21="",BW21&lt;&gt;"")</formula>
    </cfRule>
    <cfRule type="expression" dxfId="7700" priority="8579">
      <formula>AND(BS21&lt;&gt;"",AND(BV21:BW21=""))</formula>
    </cfRule>
  </conditionalFormatting>
  <conditionalFormatting sqref="BS21">
    <cfRule type="expression" dxfId="7699" priority="8574">
      <formula>AND(BS21="",OR(BT21:BW21&lt;&gt;""))</formula>
    </cfRule>
  </conditionalFormatting>
  <conditionalFormatting sqref="BX21">
    <cfRule type="expression" dxfId="7698" priority="8502">
      <formula>FL21&lt;&gt;""</formula>
    </cfRule>
    <cfRule type="expression" dxfId="7697" priority="8572">
      <formula>BX21=""</formula>
    </cfRule>
  </conditionalFormatting>
  <conditionalFormatting sqref="BY21">
    <cfRule type="expression" dxfId="7696" priority="8501">
      <formula>FL21&lt;&gt;""</formula>
    </cfRule>
    <cfRule type="expression" dxfId="7695" priority="8571">
      <formula>BY21=""</formula>
    </cfRule>
  </conditionalFormatting>
  <conditionalFormatting sqref="CB21">
    <cfRule type="expression" dxfId="7694" priority="8500">
      <formula>FL21&lt;&gt;""</formula>
    </cfRule>
    <cfRule type="expression" dxfId="7693" priority="8570">
      <formula>CB21=""</formula>
    </cfRule>
  </conditionalFormatting>
  <conditionalFormatting sqref="CC21">
    <cfRule type="expression" dxfId="7692" priority="8499">
      <formula>FL21&lt;&gt;""</formula>
    </cfRule>
    <cfRule type="expression" dxfId="7691" priority="8569">
      <formula>CC21=""</formula>
    </cfRule>
  </conditionalFormatting>
  <conditionalFormatting sqref="CD21">
    <cfRule type="expression" dxfId="7690" priority="8498">
      <formula>FL21&lt;&gt;""</formula>
    </cfRule>
    <cfRule type="expression" dxfId="7689" priority="8568">
      <formula>CD21=""</formula>
    </cfRule>
  </conditionalFormatting>
  <conditionalFormatting sqref="FJ21">
    <cfRule type="expression" dxfId="7688" priority="8567">
      <formula>FJ21=""</formula>
    </cfRule>
  </conditionalFormatting>
  <conditionalFormatting sqref="H21">
    <cfRule type="expression" dxfId="7687" priority="8548">
      <formula>FL21&lt;&gt;""</formula>
    </cfRule>
    <cfRule type="expression" dxfId="7686" priority="8564">
      <formula>H21=""</formula>
    </cfRule>
  </conditionalFormatting>
  <conditionalFormatting sqref="B21">
    <cfRule type="expression" dxfId="7685" priority="8432">
      <formula>FL21&lt;&gt;""</formula>
    </cfRule>
    <cfRule type="expression" dxfId="7684" priority="8563">
      <formula>B21=""</formula>
    </cfRule>
  </conditionalFormatting>
  <conditionalFormatting sqref="CE21">
    <cfRule type="expression" dxfId="7683" priority="8497">
      <formula>FL21&lt;&gt;""</formula>
    </cfRule>
    <cfRule type="expression" dxfId="7682" priority="8562">
      <formula>CE21=""</formula>
    </cfRule>
  </conditionalFormatting>
  <conditionalFormatting sqref="EI21">
    <cfRule type="expression" dxfId="7681" priority="8561">
      <formula>AND(OR(EB21:EG21&lt;&gt;""),EI21="")</formula>
    </cfRule>
  </conditionalFormatting>
  <conditionalFormatting sqref="BD21">
    <cfRule type="expression" dxfId="7680" priority="8508">
      <formula>FL21&lt;&gt;""</formula>
    </cfRule>
    <cfRule type="expression" dxfId="7679" priority="8560">
      <formula>BD21=""</formula>
    </cfRule>
  </conditionalFormatting>
  <conditionalFormatting sqref="BE21">
    <cfRule type="expression" dxfId="7678" priority="8559">
      <formula>AND(BD21="同居",AND(BE21="",BF21=""))</formula>
    </cfRule>
  </conditionalFormatting>
  <conditionalFormatting sqref="CA21">
    <cfRule type="expression" dxfId="7677" priority="8558">
      <formula>AND(BZ21&lt;&gt;"",CA21="")</formula>
    </cfRule>
  </conditionalFormatting>
  <conditionalFormatting sqref="BZ21">
    <cfRule type="expression" dxfId="7676" priority="8557">
      <formula>AND(BZ21="",CA21&lt;&gt;"")</formula>
    </cfRule>
  </conditionalFormatting>
  <conditionalFormatting sqref="DT21">
    <cfRule type="expression" dxfId="7675" priority="8458">
      <formula>FL21&lt;&gt;""</formula>
    </cfRule>
    <cfRule type="expression" dxfId="7674" priority="8554">
      <formula>AND(DT21&lt;&gt;"",DS21="")</formula>
    </cfRule>
    <cfRule type="expression" dxfId="7673" priority="8555">
      <formula>AND(DS21&lt;&gt;"自立",DT21="")</formula>
    </cfRule>
    <cfRule type="expression" dxfId="7672" priority="8556">
      <formula>AND(DS21="自立",DT21&lt;&gt;"")</formula>
    </cfRule>
  </conditionalFormatting>
  <conditionalFormatting sqref="DV21">
    <cfRule type="expression" dxfId="7671" priority="8456">
      <formula>FL21&lt;&gt;""</formula>
    </cfRule>
    <cfRule type="expression" dxfId="7670" priority="8551">
      <formula>AND(DV21&lt;&gt;"",DU21="")</formula>
    </cfRule>
    <cfRule type="expression" dxfId="7669" priority="8552">
      <formula>AND(DU21="自立",DV21&lt;&gt;"")</formula>
    </cfRule>
    <cfRule type="expression" dxfId="7668" priority="8553">
      <formula>AND(DU21&lt;&gt;"自立",DV21="")</formula>
    </cfRule>
  </conditionalFormatting>
  <conditionalFormatting sqref="I21">
    <cfRule type="expression" dxfId="7667" priority="8550">
      <formula>I21=""</formula>
    </cfRule>
  </conditionalFormatting>
  <conditionalFormatting sqref="O21">
    <cfRule type="expression" dxfId="7666" priority="8544">
      <formula>FL21&lt;&gt;""</formula>
    </cfRule>
    <cfRule type="expression" dxfId="7665" priority="8549">
      <formula>O21=""</formula>
    </cfRule>
  </conditionalFormatting>
  <conditionalFormatting sqref="FM21">
    <cfRule type="expression" dxfId="7664" priority="8427">
      <formula>AND(FM21="",AND(P21:FI21=""))</formula>
    </cfRule>
    <cfRule type="expression" dxfId="7663" priority="8428">
      <formula>AND(FM21&lt;&gt;"",OR(P21:FI21&lt;&gt;""))</formula>
    </cfRule>
  </conditionalFormatting>
  <conditionalFormatting sqref="FL21">
    <cfRule type="expression" dxfId="7662" priority="8429">
      <formula>AND(FL21="",AND(P21:FI21=""))</formula>
    </cfRule>
    <cfRule type="expression" dxfId="7661" priority="8431">
      <formula>AND(FL21&lt;&gt;"",OR(P21:FI21&lt;&gt;""))</formula>
    </cfRule>
  </conditionalFormatting>
  <conditionalFormatting sqref="FK21">
    <cfRule type="expression" dxfId="7660" priority="8430">
      <formula>FK21=""</formula>
    </cfRule>
  </conditionalFormatting>
  <conditionalFormatting sqref="C22">
    <cfRule type="expression" dxfId="7659" priority="8426">
      <formula>C22=""</formula>
    </cfRule>
  </conditionalFormatting>
  <conditionalFormatting sqref="D22">
    <cfRule type="expression" dxfId="7658" priority="8425">
      <formula>D22=""</formula>
    </cfRule>
  </conditionalFormatting>
  <conditionalFormatting sqref="E22">
    <cfRule type="expression" dxfId="7657" priority="8424">
      <formula>E22=""</formula>
    </cfRule>
  </conditionalFormatting>
  <conditionalFormatting sqref="G22">
    <cfRule type="expression" dxfId="7656" priority="8423">
      <formula>G22=""</formula>
    </cfRule>
  </conditionalFormatting>
  <conditionalFormatting sqref="J22">
    <cfRule type="expression" dxfId="7655" priority="8164">
      <formula>FL22&lt;&gt;""</formula>
    </cfRule>
    <cfRule type="expression" dxfId="7654" priority="8422">
      <formula>AND(J22="",K22="")</formula>
    </cfRule>
  </conditionalFormatting>
  <conditionalFormatting sqref="K22">
    <cfRule type="expression" dxfId="7653" priority="8163">
      <formula>FL22&lt;&gt;""</formula>
    </cfRule>
    <cfRule type="expression" dxfId="7652" priority="8421">
      <formula>AND(J22="",K22="")</formula>
    </cfRule>
  </conditionalFormatting>
  <conditionalFormatting sqref="N22">
    <cfRule type="expression" dxfId="7651" priority="8162">
      <formula>FL22&lt;&gt;""</formula>
    </cfRule>
    <cfRule type="expression" dxfId="7650" priority="8420">
      <formula>N22=""</formula>
    </cfRule>
  </conditionalFormatting>
  <conditionalFormatting sqref="P22">
    <cfRule type="expression" dxfId="7649" priority="8160">
      <formula>FL22&lt;&gt;""</formula>
    </cfRule>
    <cfRule type="expression" dxfId="7648" priority="8418">
      <formula>AND(P22&lt;&gt;"",OR(Q22:AC22&lt;&gt;""))</formula>
    </cfRule>
    <cfRule type="expression" dxfId="7647" priority="8419">
      <formula>AND(P22="",AND(Q22:AC22=""))</formula>
    </cfRule>
  </conditionalFormatting>
  <conditionalFormatting sqref="Q22">
    <cfRule type="expression" dxfId="7646" priority="8159">
      <formula>FL22&lt;&gt;""</formula>
    </cfRule>
    <cfRule type="expression" dxfId="7645" priority="8416">
      <formula>AND(P22&lt;&gt;"",OR(Q22:AC22&lt;&gt;""))</formula>
    </cfRule>
    <cfRule type="expression" dxfId="7644" priority="8417">
      <formula>AND(P22="",AND(Q22:AC22=""))</formula>
    </cfRule>
  </conditionalFormatting>
  <conditionalFormatting sqref="R22">
    <cfRule type="expression" dxfId="7643" priority="8158">
      <formula>FL22&lt;&gt;""</formula>
    </cfRule>
    <cfRule type="expression" dxfId="7642" priority="8414">
      <formula>AND(P22&lt;&gt;"",OR(Q22:AC22&lt;&gt;""))</formula>
    </cfRule>
    <cfRule type="expression" dxfId="7641" priority="8415">
      <formula>AND(P22="",AND(Q22:AC22=""))</formula>
    </cfRule>
  </conditionalFormatting>
  <conditionalFormatting sqref="S22">
    <cfRule type="expression" dxfId="7640" priority="8157">
      <formula>FL22&lt;&gt;""</formula>
    </cfRule>
    <cfRule type="expression" dxfId="7639" priority="8402">
      <formula>AND(P22&lt;&gt;"",OR(Q22:AC22&lt;&gt;""))</formula>
    </cfRule>
    <cfRule type="expression" dxfId="7638" priority="8413">
      <formula>AND(P22="",AND(Q22:AC22=""))</formula>
    </cfRule>
  </conditionalFormatting>
  <conditionalFormatting sqref="T22">
    <cfRule type="expression" dxfId="7637" priority="8156">
      <formula>FL22&lt;&gt;""</formula>
    </cfRule>
    <cfRule type="expression" dxfId="7636" priority="8401">
      <formula>AND(P22&lt;&gt;"",OR(Q22:AC22&lt;&gt;""))</formula>
    </cfRule>
    <cfRule type="expression" dxfId="7635" priority="8412">
      <formula>AND(P22="",AND(Q22:AC22=""))</formula>
    </cfRule>
  </conditionalFormatting>
  <conditionalFormatting sqref="U22">
    <cfRule type="expression" dxfId="7634" priority="8155">
      <formula>FL22&lt;&gt;""</formula>
    </cfRule>
    <cfRule type="expression" dxfId="7633" priority="8400">
      <formula>AND(P22&lt;&gt;"",OR(Q22:AC22&lt;&gt;""))</formula>
    </cfRule>
    <cfRule type="expression" dxfId="7632" priority="8411">
      <formula>AND(P22="",AND(Q22:AC22=""))</formula>
    </cfRule>
  </conditionalFormatting>
  <conditionalFormatting sqref="V22">
    <cfRule type="expression" dxfId="7631" priority="8154">
      <formula>FL22&lt;&gt;""</formula>
    </cfRule>
    <cfRule type="expression" dxfId="7630" priority="8399">
      <formula>AND(P22&lt;&gt;"",OR(Q22:AC22&lt;&gt;""))</formula>
    </cfRule>
    <cfRule type="expression" dxfId="7629" priority="8410">
      <formula>AND(P22="",AND(Q22:AC22=""))</formula>
    </cfRule>
  </conditionalFormatting>
  <conditionalFormatting sqref="W22">
    <cfRule type="expression" dxfId="7628" priority="8153">
      <formula>FL22&lt;&gt;""</formula>
    </cfRule>
    <cfRule type="expression" dxfId="7627" priority="8398">
      <formula>AND(P22&lt;&gt;"",OR(Q22:AC22&lt;&gt;""))</formula>
    </cfRule>
    <cfRule type="expression" dxfId="7626" priority="8409">
      <formula>AND(P22="",AND(Q22:AC22=""))</formula>
    </cfRule>
  </conditionalFormatting>
  <conditionalFormatting sqref="X22">
    <cfRule type="expression" dxfId="7625" priority="8152">
      <formula>FL22&lt;&gt;""</formula>
    </cfRule>
    <cfRule type="expression" dxfId="7624" priority="8397">
      <formula>AND(P22&lt;&gt;"",OR(Q22:AC22&lt;&gt;""))</formula>
    </cfRule>
    <cfRule type="expression" dxfId="7623" priority="8408">
      <formula>AND(P22="",AND(Q22:AC22=""))</formula>
    </cfRule>
  </conditionalFormatting>
  <conditionalFormatting sqref="Y22">
    <cfRule type="expression" dxfId="7622" priority="8151">
      <formula>FL22&lt;&gt;""</formula>
    </cfRule>
    <cfRule type="expression" dxfId="7621" priority="8396">
      <formula>AND(P22&lt;&gt;"",OR(Q22:AC22&lt;&gt;""))</formula>
    </cfRule>
    <cfRule type="expression" dxfId="7620" priority="8407">
      <formula>AND(P22="",AND(Q22:AC22=""))</formula>
    </cfRule>
  </conditionalFormatting>
  <conditionalFormatting sqref="Z22">
    <cfRule type="expression" dxfId="7619" priority="8150">
      <formula>FL22&lt;&gt;""</formula>
    </cfRule>
    <cfRule type="expression" dxfId="7618" priority="8395">
      <formula>AND(P22&lt;&gt;"",OR(Q22:AC22&lt;&gt;""))</formula>
    </cfRule>
    <cfRule type="expression" dxfId="7617" priority="8406">
      <formula>AND(P22="",AND(Q22:AC22=""))</formula>
    </cfRule>
  </conditionalFormatting>
  <conditionalFormatting sqref="AA22">
    <cfRule type="expression" dxfId="7616" priority="8149">
      <formula>FL22&lt;&gt;""</formula>
    </cfRule>
    <cfRule type="expression" dxfId="7615" priority="8394">
      <formula>AND(P22&lt;&gt;"",OR(Q22:AC22&lt;&gt;""))</formula>
    </cfRule>
    <cfRule type="expression" dxfId="7614" priority="8405">
      <formula>AND(P22="",AND(Q22:AC22=""))</formula>
    </cfRule>
  </conditionalFormatting>
  <conditionalFormatting sqref="AB22">
    <cfRule type="expression" dxfId="7613" priority="8148">
      <formula>FL22&lt;&gt;""</formula>
    </cfRule>
    <cfRule type="expression" dxfId="7612" priority="8393">
      <formula>AND(P22&lt;&gt;"",OR(Q22:AC22&lt;&gt;""))</formula>
    </cfRule>
    <cfRule type="expression" dxfId="7611" priority="8404">
      <formula>AND(P22="",AND(Q22:AC22=""))</formula>
    </cfRule>
  </conditionalFormatting>
  <conditionalFormatting sqref="AC22">
    <cfRule type="expression" dxfId="7610" priority="8147">
      <formula>FL22&lt;&gt;""</formula>
    </cfRule>
    <cfRule type="expression" dxfId="7609" priority="8392">
      <formula>AND(P22&lt;&gt;"",OR(Q22:AC22&lt;&gt;""))</formula>
    </cfRule>
    <cfRule type="expression" dxfId="7608" priority="8403">
      <formula>AND(P22="",AND(Q22:AC22=""))</formula>
    </cfRule>
  </conditionalFormatting>
  <conditionalFormatting sqref="AD22">
    <cfRule type="expression" dxfId="7607" priority="8146">
      <formula>FL22&lt;&gt;""</formula>
    </cfRule>
    <cfRule type="expression" dxfId="7606" priority="8389">
      <formula>AND(AD22="無",OR(AE22:AH22&lt;&gt;""))</formula>
    </cfRule>
    <cfRule type="expression" dxfId="7605" priority="8390">
      <formula>AND(AD22="有",AND(AE22:AH22=""))</formula>
    </cfRule>
    <cfRule type="expression" dxfId="7604" priority="8391">
      <formula>AD22=""</formula>
    </cfRule>
  </conditionalFormatting>
  <conditionalFormatting sqref="AE22">
    <cfRule type="expression" dxfId="7603" priority="8384">
      <formula>AND(AD22="無",OR(AE22:AH22&lt;&gt;""))</formula>
    </cfRule>
    <cfRule type="expression" dxfId="7602" priority="8388">
      <formula>AND(AD22="有",AND(AE22:AH22=""))</formula>
    </cfRule>
  </conditionalFormatting>
  <conditionalFormatting sqref="AF22">
    <cfRule type="expression" dxfId="7601" priority="8383">
      <formula>AND(AD22="無",OR(AE22:AH22&lt;&gt;""))</formula>
    </cfRule>
    <cfRule type="expression" dxfId="7600" priority="8387">
      <formula>AND(AD22="有",AND(AE22:AH22=""))</formula>
    </cfRule>
  </conditionalFormatting>
  <conditionalFormatting sqref="AG22">
    <cfRule type="expression" dxfId="7599" priority="8382">
      <formula>AND(AD22="無",OR(AE22:AH22&lt;&gt;""))</formula>
    </cfRule>
    <cfRule type="expression" dxfId="7598" priority="8386">
      <formula>AND(AD22="有",AND(AE22:AH22=""))</formula>
    </cfRule>
  </conditionalFormatting>
  <conditionalFormatting sqref="AH22">
    <cfRule type="expression" dxfId="7597" priority="8381">
      <formula>AND(AD22="無",OR(AE22:AH22&lt;&gt;""))</formula>
    </cfRule>
    <cfRule type="expression" dxfId="7596" priority="8385">
      <formula>AND(AD22="有",AND(AE22:AH22=""))</formula>
    </cfRule>
  </conditionalFormatting>
  <conditionalFormatting sqref="AI22">
    <cfRule type="expression" dxfId="7595" priority="8145">
      <formula>FL22&lt;&gt;""</formula>
    </cfRule>
    <cfRule type="expression" dxfId="7594" priority="8380">
      <formula>AI22=""</formula>
    </cfRule>
  </conditionalFormatting>
  <conditionalFormatting sqref="AJ22">
    <cfRule type="expression" dxfId="7593" priority="8144">
      <formula>FL22&lt;&gt;""</formula>
    </cfRule>
    <cfRule type="expression" dxfId="7592" priority="8379">
      <formula>AJ22=""</formula>
    </cfRule>
  </conditionalFormatting>
  <conditionalFormatting sqref="AK22">
    <cfRule type="expression" dxfId="7591" priority="8143">
      <formula>FL22&lt;&gt;""</formula>
    </cfRule>
    <cfRule type="expression" dxfId="7590" priority="8378">
      <formula>AK22=""</formula>
    </cfRule>
  </conditionalFormatting>
  <conditionalFormatting sqref="AL22">
    <cfRule type="expression" dxfId="7589" priority="8142">
      <formula>FL22&lt;&gt;""</formula>
    </cfRule>
    <cfRule type="expression" dxfId="7588" priority="8377">
      <formula>AL22=""</formula>
    </cfRule>
  </conditionalFormatting>
  <conditionalFormatting sqref="AM22">
    <cfRule type="expression" dxfId="7587" priority="8141">
      <formula>FL22&lt;&gt;""</formula>
    </cfRule>
    <cfRule type="expression" dxfId="7586" priority="8372">
      <formula>AND(AM22="なし",AN22&lt;&gt;"")</formula>
    </cfRule>
    <cfRule type="expression" dxfId="7585" priority="8373">
      <formula>AND(AM22="あり",AN22="")</formula>
    </cfRule>
    <cfRule type="expression" dxfId="7584" priority="8376">
      <formula>AM22=""</formula>
    </cfRule>
  </conditionalFormatting>
  <conditionalFormatting sqref="AN22">
    <cfRule type="expression" dxfId="7583" priority="8374">
      <formula>AND(AM22="なし",AN22&lt;&gt;"")</formula>
    </cfRule>
    <cfRule type="expression" dxfId="7582" priority="8375">
      <formula>AND(AM22="あり",AN22="")</formula>
    </cfRule>
  </conditionalFormatting>
  <conditionalFormatting sqref="AO22">
    <cfRule type="expression" dxfId="7581" priority="8140">
      <formula>FL22&lt;&gt;""</formula>
    </cfRule>
    <cfRule type="expression" dxfId="7580" priority="8370">
      <formula>AND(AO22&lt;&gt;"",OR(AP22:BC22&lt;&gt;""))</formula>
    </cfRule>
    <cfRule type="expression" dxfId="7579" priority="8371">
      <formula>AND(AO22="",AND(AP22:BC22=""))</formula>
    </cfRule>
  </conditionalFormatting>
  <conditionalFormatting sqref="AP22">
    <cfRule type="expression" dxfId="7578" priority="8139">
      <formula>FL22&lt;&gt;""</formula>
    </cfRule>
    <cfRule type="expression" dxfId="7577" priority="8368">
      <formula>AND(AO22&lt;&gt;"",OR(AP22:BC22&lt;&gt;""))</formula>
    </cfRule>
    <cfRule type="expression" dxfId="7576" priority="8369">
      <formula>AND(AO22="",AND(AP22:BC22=""))</formula>
    </cfRule>
  </conditionalFormatting>
  <conditionalFormatting sqref="AQ22">
    <cfRule type="expression" dxfId="7575" priority="8138">
      <formula>FL22&lt;&gt;""</formula>
    </cfRule>
    <cfRule type="expression" dxfId="7574" priority="8366">
      <formula>AND(AO22&lt;&gt;"",OR(AP22:BC22&lt;&gt;""))</formula>
    </cfRule>
    <cfRule type="expression" dxfId="7573" priority="8367">
      <formula>AND(AO22="",AND(AP22:BC22=""))</formula>
    </cfRule>
  </conditionalFormatting>
  <conditionalFormatting sqref="AR22">
    <cfRule type="expression" dxfId="7572" priority="8137">
      <formula>FL22&lt;&gt;""</formula>
    </cfRule>
    <cfRule type="expression" dxfId="7571" priority="8364">
      <formula>AND(AO22&lt;&gt;"",OR(AP22:BC22&lt;&gt;""))</formula>
    </cfRule>
    <cfRule type="expression" dxfId="7570" priority="8365">
      <formula>AND(AO22="",AND(AP22:BC22=""))</formula>
    </cfRule>
  </conditionalFormatting>
  <conditionalFormatting sqref="AS22">
    <cfRule type="expression" dxfId="7569" priority="8136">
      <formula>FL22&lt;&gt;""</formula>
    </cfRule>
    <cfRule type="expression" dxfId="7568" priority="8362">
      <formula>AND(AO22&lt;&gt;"",OR(AP22:BC22&lt;&gt;""))</formula>
    </cfRule>
    <cfRule type="expression" dxfId="7567" priority="8363">
      <formula>AND(AO22="",AND(AP22:BC22=""))</formula>
    </cfRule>
  </conditionalFormatting>
  <conditionalFormatting sqref="AT22">
    <cfRule type="expression" dxfId="7566" priority="8135">
      <formula>FL22&lt;&gt;""</formula>
    </cfRule>
    <cfRule type="expression" dxfId="7565" priority="8360">
      <formula>AND(AO22&lt;&gt;"",OR(AP22:BC22&lt;&gt;""))</formula>
    </cfRule>
    <cfRule type="expression" dxfId="7564" priority="8361">
      <formula>AND(AO22="",AND(AP22:BC22=""))</formula>
    </cfRule>
  </conditionalFormatting>
  <conditionalFormatting sqref="AU22">
    <cfRule type="expression" dxfId="7563" priority="8134">
      <formula>FL22&lt;&gt;""</formula>
    </cfRule>
    <cfRule type="expression" dxfId="7562" priority="8358">
      <formula>AND(AO22&lt;&gt;"",OR(AP22:BC22&lt;&gt;""))</formula>
    </cfRule>
    <cfRule type="expression" dxfId="7561" priority="8359">
      <formula>AND(AO22="",AND(AP22:BC22=""))</formula>
    </cfRule>
  </conditionalFormatting>
  <conditionalFormatting sqref="AV22">
    <cfRule type="expression" dxfId="7560" priority="8133">
      <formula>FL22&lt;&gt;""</formula>
    </cfRule>
    <cfRule type="expression" dxfId="7559" priority="8356">
      <formula>AND(AO22&lt;&gt;"",OR(AP22:BC22&lt;&gt;""))</formula>
    </cfRule>
    <cfRule type="expression" dxfId="7558" priority="8357">
      <formula>AND(AO22="",AND(AP22:BC22=""))</formula>
    </cfRule>
  </conditionalFormatting>
  <conditionalFormatting sqref="AW22">
    <cfRule type="expression" dxfId="7557" priority="8132">
      <formula>FL22&lt;&gt;""</formula>
    </cfRule>
    <cfRule type="expression" dxfId="7556" priority="8354">
      <formula>AND(AO22&lt;&gt;"",OR(AP22:BC22&lt;&gt;""))</formula>
    </cfRule>
    <cfRule type="expression" dxfId="7555" priority="8355">
      <formula>AND(AO22="",AND(AP22:BC22=""))</formula>
    </cfRule>
  </conditionalFormatting>
  <conditionalFormatting sqref="AX22">
    <cfRule type="expression" dxfId="7554" priority="8131">
      <formula>FL22&lt;&gt;""</formula>
    </cfRule>
    <cfRule type="expression" dxfId="7553" priority="8352">
      <formula>AND(AO22&lt;&gt;"",OR(AP22:BC22&lt;&gt;""))</formula>
    </cfRule>
    <cfRule type="expression" dxfId="7552" priority="8353">
      <formula>AND(AO22="",AND(AP22:BC22=""))</formula>
    </cfRule>
  </conditionalFormatting>
  <conditionalFormatting sqref="AY22">
    <cfRule type="expression" dxfId="7551" priority="8130">
      <formula>FL22&lt;&gt;""</formula>
    </cfRule>
    <cfRule type="expression" dxfId="7550" priority="8350">
      <formula>AND(AO22&lt;&gt;"",OR(AP22:BC22&lt;&gt;""))</formula>
    </cfRule>
    <cfRule type="expression" dxfId="7549" priority="8351">
      <formula>AND(AO22="",AND(AP22:BC22=""))</formula>
    </cfRule>
  </conditionalFormatting>
  <conditionalFormatting sqref="AZ22">
    <cfRule type="expression" dxfId="7548" priority="8129">
      <formula>FL22&lt;&gt;""</formula>
    </cfRule>
    <cfRule type="expression" dxfId="7547" priority="8348">
      <formula>AND(AO22&lt;&gt;"",OR(AP22:BC22&lt;&gt;""))</formula>
    </cfRule>
    <cfRule type="expression" dxfId="7546" priority="8349">
      <formula>AND(AO22="",AND(AP22:BC22=""))</formula>
    </cfRule>
  </conditionalFormatting>
  <conditionalFormatting sqref="BA22">
    <cfRule type="expression" dxfId="7545" priority="8128">
      <formula>FL22&lt;&gt;""</formula>
    </cfRule>
    <cfRule type="expression" dxfId="7544" priority="8346">
      <formula>AND(AO22&lt;&gt;"",OR(AP22:BC22&lt;&gt;""))</formula>
    </cfRule>
    <cfRule type="expression" dxfId="7543" priority="8347">
      <formula>AND(AO22="",AND(AP22:BC22=""))</formula>
    </cfRule>
  </conditionalFormatting>
  <conditionalFormatting sqref="BB22">
    <cfRule type="expression" dxfId="7542" priority="8127">
      <formula>FL22&lt;&gt;""</formula>
    </cfRule>
    <cfRule type="expression" dxfId="7541" priority="8344">
      <formula>AND(AO22&lt;&gt;"",OR(AP22:BC22&lt;&gt;""))</formula>
    </cfRule>
    <cfRule type="expression" dxfId="7540" priority="8345">
      <formula>AND(AO22="",AND(AP22:BC22=""))</formula>
    </cfRule>
  </conditionalFormatting>
  <conditionalFormatting sqref="BC22">
    <cfRule type="expression" dxfId="7539" priority="8126">
      <formula>FL22&lt;&gt;""</formula>
    </cfRule>
    <cfRule type="expression" dxfId="7538" priority="8342">
      <formula>AND(AO22&lt;&gt;"",OR(AP22:BC22&lt;&gt;""))</formula>
    </cfRule>
    <cfRule type="expression" dxfId="7537" priority="8343">
      <formula>AND(AO22="",AND(AP22:BC22=""))</formula>
    </cfRule>
  </conditionalFormatting>
  <conditionalFormatting sqref="BF22">
    <cfRule type="expression" dxfId="7536" priority="8183">
      <formula>AND(BD22="独居",BF22&gt;=1)</formula>
    </cfRule>
    <cfRule type="expression" dxfId="7535" priority="8340">
      <formula>AND(BD22="同居",AND(BM22="",BF22&lt;&gt;COUNTA(BH22:BL22)))</formula>
    </cfRule>
    <cfRule type="expression" dxfId="7534" priority="8341">
      <formula>AND(BD22="同居",OR(BF22="",BF22=0))</formula>
    </cfRule>
  </conditionalFormatting>
  <conditionalFormatting sqref="BG22">
    <cfRule type="expression" dxfId="7533" priority="8338">
      <formula>AND(BD22="独居",BG22&gt;=1)</formula>
    </cfRule>
    <cfRule type="expression" dxfId="7532" priority="8339">
      <formula>AND(BD22="同居",OR(BG22="",BG22&gt;BF22))</formula>
    </cfRule>
  </conditionalFormatting>
  <conditionalFormatting sqref="BH22">
    <cfRule type="expression" dxfId="7531" priority="8331">
      <formula>AND(BD22="独居",OR(BH22:BM22&lt;&gt;""))</formula>
    </cfRule>
    <cfRule type="expression" dxfId="7530" priority="8337">
      <formula>AND(BD22="同居",AND(BM22="",BF22&lt;&gt;COUNTA(BH22:BL22)))</formula>
    </cfRule>
  </conditionalFormatting>
  <conditionalFormatting sqref="BI22">
    <cfRule type="expression" dxfId="7529" priority="8330">
      <formula>AND(BD22="独居",OR(BH22:BM22&lt;&gt;""))</formula>
    </cfRule>
    <cfRule type="expression" dxfId="7528" priority="8336">
      <formula>AND(BD22="同居",AND(BM22="",BF22&lt;&gt;COUNTA(BH22:BL22)))</formula>
    </cfRule>
  </conditionalFormatting>
  <conditionalFormatting sqref="BJ22">
    <cfRule type="expression" dxfId="7527" priority="8329">
      <formula>AND(BD22="独居",OR(BH22:BM22&lt;&gt;""))</formula>
    </cfRule>
    <cfRule type="expression" dxfId="7526" priority="8335">
      <formula>AND(BD22="同居",AND(BM22="",BF22&lt;&gt;COUNTA(BH22:BL22)))</formula>
    </cfRule>
  </conditionalFormatting>
  <conditionalFormatting sqref="BK22">
    <cfRule type="expression" dxfId="7525" priority="8328">
      <formula>AND(BD22="独居",OR(BH22:BM22&lt;&gt;""))</formula>
    </cfRule>
    <cfRule type="expression" dxfId="7524" priority="8334">
      <formula>AND(BD22="同居",AND(BM22="",BF22&lt;&gt;COUNTA(BH22:BL22)))</formula>
    </cfRule>
  </conditionalFormatting>
  <conditionalFormatting sqref="BL22">
    <cfRule type="expression" dxfId="7523" priority="8327">
      <formula>AND(BD22="独居",OR(BH22:BM22&lt;&gt;""))</formula>
    </cfRule>
    <cfRule type="expression" dxfId="7522" priority="8333">
      <formula>AND(BD22="同居",AND(BM22="",BF22&lt;&gt;COUNTA(BH22:BL22)))</formula>
    </cfRule>
  </conditionalFormatting>
  <conditionalFormatting sqref="BM22">
    <cfRule type="expression" dxfId="7521" priority="8326">
      <formula>AND(BD22="独居",OR(BH22:BM22&lt;&gt;""))</formula>
    </cfRule>
    <cfRule type="expression" dxfId="7520" priority="8332">
      <formula>AND(BD22="同居",AND(BM22="",BF22&lt;&gt;COUNTA(BH22:BL22)))</formula>
    </cfRule>
  </conditionalFormatting>
  <conditionalFormatting sqref="CF22">
    <cfRule type="expression" dxfId="7519" priority="8113">
      <formula>FL22&lt;&gt;""</formula>
    </cfRule>
    <cfRule type="expression" dxfId="7518" priority="8325">
      <formula>CF22=""</formula>
    </cfRule>
  </conditionalFormatting>
  <conditionalFormatting sqref="CG22">
    <cfRule type="expression" dxfId="7517" priority="8112">
      <formula>FL22&lt;&gt;""</formula>
    </cfRule>
    <cfRule type="expression" dxfId="7516" priority="8324">
      <formula>CG22=""</formula>
    </cfRule>
  </conditionalFormatting>
  <conditionalFormatting sqref="CH22">
    <cfRule type="expression" dxfId="7515" priority="8111">
      <formula>FL22&lt;&gt;""</formula>
    </cfRule>
    <cfRule type="expression" dxfId="7514" priority="8323">
      <formula>CH22=""</formula>
    </cfRule>
  </conditionalFormatting>
  <conditionalFormatting sqref="CI22">
    <cfRule type="expression" dxfId="7513" priority="8110">
      <formula>FL22&lt;&gt;""</formula>
    </cfRule>
    <cfRule type="expression" dxfId="7512" priority="8322">
      <formula>CI22=""</formula>
    </cfRule>
  </conditionalFormatting>
  <conditionalFormatting sqref="CJ22">
    <cfRule type="expression" dxfId="7511" priority="8109">
      <formula>FL22&lt;&gt;""</formula>
    </cfRule>
    <cfRule type="expression" dxfId="7510" priority="8321">
      <formula>CJ22=""</formula>
    </cfRule>
  </conditionalFormatting>
  <conditionalFormatting sqref="CK22">
    <cfRule type="expression" dxfId="7509" priority="8108">
      <formula>FL22&lt;&gt;""</formula>
    </cfRule>
    <cfRule type="expression" dxfId="7508" priority="8320">
      <formula>CK22=""</formula>
    </cfRule>
  </conditionalFormatting>
  <conditionalFormatting sqref="CL22">
    <cfRule type="expression" dxfId="7507" priority="8107">
      <formula>FL22&lt;&gt;""</formula>
    </cfRule>
    <cfRule type="expression" dxfId="7506" priority="8319">
      <formula>CL22=""</formula>
    </cfRule>
  </conditionalFormatting>
  <conditionalFormatting sqref="CM22">
    <cfRule type="expression" dxfId="7505" priority="8106">
      <formula>FL22&lt;&gt;""</formula>
    </cfRule>
    <cfRule type="expression" dxfId="7504" priority="8318">
      <formula>CM22=""</formula>
    </cfRule>
  </conditionalFormatting>
  <conditionalFormatting sqref="CN22">
    <cfRule type="expression" dxfId="7503" priority="8182">
      <formula>AND(CM22=0,CN22&lt;&gt;"")</formula>
    </cfRule>
    <cfRule type="expression" dxfId="7502" priority="8317">
      <formula>AND(CM22&gt;0,CN22="")</formula>
    </cfRule>
  </conditionalFormatting>
  <conditionalFormatting sqref="CO22">
    <cfRule type="expression" dxfId="7501" priority="8105">
      <formula>FL22&lt;&gt;""</formula>
    </cfRule>
    <cfRule type="expression" dxfId="7500" priority="8315">
      <formula>AND(CO22&lt;&gt;"",OR(CP22:CS22&lt;&gt;""))</formula>
    </cfRule>
    <cfRule type="expression" dxfId="7499" priority="8316">
      <formula>AND(CO22="",AND(CP22:CS22=""))</formula>
    </cfRule>
  </conditionalFormatting>
  <conditionalFormatting sqref="CP22">
    <cfRule type="expression" dxfId="7498" priority="8104">
      <formula>FL22&lt;&gt;""</formula>
    </cfRule>
    <cfRule type="expression" dxfId="7497" priority="8313">
      <formula>AND(CO22&lt;&gt;"",OR(CP22:CS22&lt;&gt;""))</formula>
    </cfRule>
    <cfRule type="expression" dxfId="7496" priority="8314">
      <formula>AND(CO22="",AND(CP22:CS22=""))</formula>
    </cfRule>
  </conditionalFormatting>
  <conditionalFormatting sqref="CQ22">
    <cfRule type="expression" dxfId="7495" priority="8103">
      <formula>FL22&lt;&gt;""</formula>
    </cfRule>
    <cfRule type="expression" dxfId="7494" priority="8311">
      <formula>AND(CO22&lt;&gt;"",OR(CP22:CS22&lt;&gt;""))</formula>
    </cfRule>
    <cfRule type="expression" dxfId="7493" priority="8312">
      <formula>AND(CO22="",AND(CP22:CS22=""))</formula>
    </cfRule>
  </conditionalFormatting>
  <conditionalFormatting sqref="CR22">
    <cfRule type="expression" dxfId="7492" priority="8102">
      <formula>FL22&lt;&gt;""</formula>
    </cfRule>
    <cfRule type="expression" dxfId="7491" priority="8309">
      <formula>AND(CO22&lt;&gt;"",OR(CP22:CS22&lt;&gt;""))</formula>
    </cfRule>
    <cfRule type="expression" dxfId="7490" priority="8310">
      <formula>AND(CO22="",AND(CP22:CS22=""))</formula>
    </cfRule>
  </conditionalFormatting>
  <conditionalFormatting sqref="CS22">
    <cfRule type="expression" dxfId="7489" priority="8101">
      <formula>FL22&lt;&gt;""</formula>
    </cfRule>
    <cfRule type="expression" dxfId="7488" priority="8307">
      <formula>AND(CO22&lt;&gt;"",OR(CP22:CS22&lt;&gt;""))</formula>
    </cfRule>
    <cfRule type="expression" dxfId="7487" priority="8308">
      <formula>AND(CO22="",AND(CP22:CS22=""))</formula>
    </cfRule>
  </conditionalFormatting>
  <conditionalFormatting sqref="CT22">
    <cfRule type="expression" dxfId="7486" priority="8100">
      <formula>FL22&lt;&gt;""</formula>
    </cfRule>
    <cfRule type="expression" dxfId="7485" priority="8306">
      <formula>CT22=""</formula>
    </cfRule>
  </conditionalFormatting>
  <conditionalFormatting sqref="CU22">
    <cfRule type="expression" dxfId="7484" priority="8099">
      <formula>FL22&lt;&gt;""</formula>
    </cfRule>
    <cfRule type="expression" dxfId="7483" priority="8305">
      <formula>CU22=""</formula>
    </cfRule>
  </conditionalFormatting>
  <conditionalFormatting sqref="CV22">
    <cfRule type="expression" dxfId="7482" priority="8098">
      <formula>FL22&lt;&gt;""</formula>
    </cfRule>
    <cfRule type="expression" dxfId="7481" priority="8303">
      <formula>AND(CV22&lt;&gt;"",OR(CW22:DH22&lt;&gt;""))</formula>
    </cfRule>
    <cfRule type="expression" dxfId="7480" priority="8304">
      <formula>AND(CV22="",AND(CW22:DH22=""))</formula>
    </cfRule>
  </conditionalFormatting>
  <conditionalFormatting sqref="CW22">
    <cfRule type="expression" dxfId="7479" priority="8097">
      <formula>FL22&lt;&gt;""</formula>
    </cfRule>
    <cfRule type="expression" dxfId="7478" priority="8277">
      <formula>AND(CX22&lt;&gt;"",CW22="")</formula>
    </cfRule>
    <cfRule type="expression" dxfId="7477" priority="8301">
      <formula>AND(CV22&lt;&gt;"",OR(CW22:DH22&lt;&gt;""))</formula>
    </cfRule>
    <cfRule type="expression" dxfId="7476" priority="8302">
      <formula>AND(CV22="",AND(CW22:DH22=""))</formula>
    </cfRule>
  </conditionalFormatting>
  <conditionalFormatting sqref="CX22">
    <cfRule type="expression" dxfId="7475" priority="8096">
      <formula>FL22&lt;&gt;""</formula>
    </cfRule>
    <cfRule type="expression" dxfId="7474" priority="8278">
      <formula>AND(CW22&lt;&gt;"",CX22="")</formula>
    </cfRule>
    <cfRule type="expression" dxfId="7473" priority="8299">
      <formula>AND(CV22&lt;&gt;"",OR(CW22:DH22&lt;&gt;""))</formula>
    </cfRule>
    <cfRule type="expression" dxfId="7472" priority="8300">
      <formula>AND(CV22="",AND(CW22:DH22=""))</formula>
    </cfRule>
  </conditionalFormatting>
  <conditionalFormatting sqref="CY22">
    <cfRule type="expression" dxfId="7471" priority="8095">
      <formula>FL22&lt;&gt;""</formula>
    </cfRule>
    <cfRule type="expression" dxfId="7470" priority="8297">
      <formula>AND(CV22&lt;&gt;"",OR(CW22:DH22&lt;&gt;""))</formula>
    </cfRule>
    <cfRule type="expression" dxfId="7469" priority="8298">
      <formula>AND(CV22="",AND(CW22:DH22=""))</formula>
    </cfRule>
  </conditionalFormatting>
  <conditionalFormatting sqref="CZ22">
    <cfRule type="expression" dxfId="7468" priority="8094">
      <formula>FL22&lt;&gt;""</formula>
    </cfRule>
    <cfRule type="expression" dxfId="7467" priority="8275">
      <formula>AND(DA22&lt;&gt;"",CZ22="")</formula>
    </cfRule>
    <cfRule type="expression" dxfId="7466" priority="8295">
      <formula>AND(CV22&lt;&gt;"",OR(CW22:DH22&lt;&gt;""))</formula>
    </cfRule>
    <cfRule type="expression" dxfId="7465" priority="8296">
      <formula>AND(CV22="",AND(CW22:DH22=""))</formula>
    </cfRule>
  </conditionalFormatting>
  <conditionalFormatting sqref="DA22">
    <cfRule type="expression" dxfId="7464" priority="8093">
      <formula>FL22&lt;&gt;""</formula>
    </cfRule>
    <cfRule type="expression" dxfId="7463" priority="8276">
      <formula>AND(CZ22&lt;&gt;"",DA22="")</formula>
    </cfRule>
    <cfRule type="expression" dxfId="7462" priority="8293">
      <formula>AND(CV22&lt;&gt;"",OR(CW22:DH22&lt;&gt;""))</formula>
    </cfRule>
    <cfRule type="expression" dxfId="7461" priority="8294">
      <formula>AND(CV22="",AND(CW22:DH22=""))</formula>
    </cfRule>
  </conditionalFormatting>
  <conditionalFormatting sqref="DB22">
    <cfRule type="expression" dxfId="7460" priority="8092">
      <formula>FL22&lt;&gt;""</formula>
    </cfRule>
    <cfRule type="expression" dxfId="7459" priority="8291">
      <formula>AND(CV22&lt;&gt;"",OR(CW22:DH22&lt;&gt;""))</formula>
    </cfRule>
    <cfRule type="expression" dxfId="7458" priority="8292">
      <formula>AND(CV22="",AND(CW22:DH22=""))</formula>
    </cfRule>
  </conditionalFormatting>
  <conditionalFormatting sqref="DC22">
    <cfRule type="expression" dxfId="7457" priority="8091">
      <formula>FL22&lt;&gt;""</formula>
    </cfRule>
    <cfRule type="expression" dxfId="7456" priority="8289">
      <formula>AND(CV22&lt;&gt;"",OR(CW22:DH22&lt;&gt;""))</formula>
    </cfRule>
    <cfRule type="expression" dxfId="7455" priority="8290">
      <formula>AND(CV22="",AND(CW22:DH22=""))</formula>
    </cfRule>
  </conditionalFormatting>
  <conditionalFormatting sqref="DD22">
    <cfRule type="expression" dxfId="7454" priority="8090">
      <formula>FL22&lt;&gt;""</formula>
    </cfRule>
    <cfRule type="expression" dxfId="7453" priority="8287">
      <formula>AND(CV22&lt;&gt;"",OR(CW22:DH22&lt;&gt;""))</formula>
    </cfRule>
    <cfRule type="expression" dxfId="7452" priority="8288">
      <formula>AND(CV22="",AND(CW22:DH22=""))</formula>
    </cfRule>
  </conditionalFormatting>
  <conditionalFormatting sqref="DE22">
    <cfRule type="expression" dxfId="7451" priority="8089">
      <formula>FL22&lt;&gt;""</formula>
    </cfRule>
    <cfRule type="expression" dxfId="7450" priority="8271">
      <formula>AND(DF22&lt;&gt;"",DE22="")</formula>
    </cfRule>
    <cfRule type="expression" dxfId="7449" priority="8285">
      <formula>AND(CV22&lt;&gt;"",OR(CW22:DH22&lt;&gt;""))</formula>
    </cfRule>
    <cfRule type="expression" dxfId="7448" priority="8286">
      <formula>AND(CV22="",AND(CW22:DH22=""))</formula>
    </cfRule>
  </conditionalFormatting>
  <conditionalFormatting sqref="DF22">
    <cfRule type="expression" dxfId="7447" priority="8088">
      <formula>FL22&lt;&gt;""</formula>
    </cfRule>
    <cfRule type="expression" dxfId="7446" priority="8272">
      <formula>AND(DE22&lt;&gt;"",DF22="")</formula>
    </cfRule>
    <cfRule type="expression" dxfId="7445" priority="8283">
      <formula>AND(CV22&lt;&gt;"",OR(CW22:DH22&lt;&gt;""))</formula>
    </cfRule>
    <cfRule type="expression" dxfId="7444" priority="8284">
      <formula>AND(CV22="",AND(CW22:DH22=""))</formula>
    </cfRule>
  </conditionalFormatting>
  <conditionalFormatting sqref="DG22">
    <cfRule type="expression" dxfId="7443" priority="8087">
      <formula>FL22&lt;&gt;""</formula>
    </cfRule>
    <cfRule type="expression" dxfId="7442" priority="8281">
      <formula>AND(CV22&lt;&gt;"",OR(CW22:DH22&lt;&gt;""))</formula>
    </cfRule>
    <cfRule type="expression" dxfId="7441" priority="8282">
      <formula>AND(CV22="",AND(CW22:DH22=""))</formula>
    </cfRule>
  </conditionalFormatting>
  <conditionalFormatting sqref="DH22">
    <cfRule type="expression" dxfId="7440" priority="8086">
      <formula>FL22&lt;&gt;""</formula>
    </cfRule>
    <cfRule type="expression" dxfId="7439" priority="8279">
      <formula>AND(CV22&lt;&gt;"",OR(CW22:DH22&lt;&gt;""))</formula>
    </cfRule>
    <cfRule type="expression" dxfId="7438" priority="8280">
      <formula>AND(CV22="",AND(CW22:DH22=""))</formula>
    </cfRule>
  </conditionalFormatting>
  <conditionalFormatting sqref="DI22">
    <cfRule type="expression" dxfId="7437" priority="8085">
      <formula>FL22&lt;&gt;""</formula>
    </cfRule>
    <cfRule type="expression" dxfId="7436" priority="8274">
      <formula>DI22=""</formula>
    </cfRule>
  </conditionalFormatting>
  <conditionalFormatting sqref="DJ22">
    <cfRule type="expression" dxfId="7435" priority="8084">
      <formula>FL22&lt;&gt;""</formula>
    </cfRule>
    <cfRule type="expression" dxfId="7434" priority="8273">
      <formula>AND(DI22&lt;&gt;"自立",DJ22="")</formula>
    </cfRule>
  </conditionalFormatting>
  <conditionalFormatting sqref="DK22">
    <cfRule type="expression" dxfId="7433" priority="8083">
      <formula>FL22&lt;&gt;""</formula>
    </cfRule>
    <cfRule type="expression" dxfId="7432" priority="8270">
      <formula>DK22=""</formula>
    </cfRule>
  </conditionalFormatting>
  <conditionalFormatting sqref="DL22">
    <cfRule type="expression" dxfId="7431" priority="8268">
      <formula>AND(DK22&lt;&gt;"アレルギー食",DL22&lt;&gt;"")</formula>
    </cfRule>
    <cfRule type="expression" dxfId="7430" priority="8269">
      <formula>AND(DK22="アレルギー食",DL22="")</formula>
    </cfRule>
  </conditionalFormatting>
  <conditionalFormatting sqref="DM22">
    <cfRule type="expression" dxfId="7429" priority="8082">
      <formula>FL22&lt;&gt;""</formula>
    </cfRule>
    <cfRule type="expression" dxfId="7428" priority="8267">
      <formula>DM22=""</formula>
    </cfRule>
  </conditionalFormatting>
  <conditionalFormatting sqref="DN22">
    <cfRule type="expression" dxfId="7427" priority="8081">
      <formula>FL22&lt;&gt;""</formula>
    </cfRule>
    <cfRule type="expression" dxfId="7426" priority="8261">
      <formula>AND(DN22&lt;&gt;"",DM22="")</formula>
    </cfRule>
    <cfRule type="expression" dxfId="7425" priority="8265">
      <formula>AND(DM22&lt;&gt;"自立",DN22="")</formula>
    </cfRule>
    <cfRule type="expression" dxfId="7424" priority="8266">
      <formula>AND(DM22="自立",DN22&lt;&gt;"")</formula>
    </cfRule>
  </conditionalFormatting>
  <conditionalFormatting sqref="DO22">
    <cfRule type="expression" dxfId="7423" priority="8080">
      <formula>FL22&lt;&gt;""</formula>
    </cfRule>
    <cfRule type="expression" dxfId="7422" priority="8264">
      <formula>DO22=""</formula>
    </cfRule>
  </conditionalFormatting>
  <conditionalFormatting sqref="DP22">
    <cfRule type="expression" dxfId="7421" priority="8079">
      <formula>FL22&lt;&gt;""</formula>
    </cfRule>
    <cfRule type="expression" dxfId="7420" priority="8260">
      <formula>AND(DP22&lt;&gt;"",DO22="")</formula>
    </cfRule>
    <cfRule type="expression" dxfId="7419" priority="8262">
      <formula>AND(DO22&lt;&gt;"自立",DP22="")</formula>
    </cfRule>
    <cfRule type="expression" dxfId="7418" priority="8263">
      <formula>AND(DO22="自立",DP22&lt;&gt;"")</formula>
    </cfRule>
  </conditionalFormatting>
  <conditionalFormatting sqref="DQ22">
    <cfRule type="expression" dxfId="7417" priority="8078">
      <formula>FL22&lt;&gt;""</formula>
    </cfRule>
    <cfRule type="expression" dxfId="7416" priority="8259">
      <formula>DQ22=""</formula>
    </cfRule>
  </conditionalFormatting>
  <conditionalFormatting sqref="DR22">
    <cfRule type="expression" dxfId="7415" priority="8077">
      <formula>FL22&lt;&gt;""</formula>
    </cfRule>
    <cfRule type="expression" dxfId="7414" priority="8256">
      <formula>AND(DR22&lt;&gt;"",DQ22="")</formula>
    </cfRule>
    <cfRule type="expression" dxfId="7413" priority="8257">
      <formula>AND(DQ22&lt;&gt;"自立",DR22="")</formula>
    </cfRule>
    <cfRule type="expression" dxfId="7412" priority="8258">
      <formula>AND(DQ22="自立",DR22&lt;&gt;"")</formula>
    </cfRule>
  </conditionalFormatting>
  <conditionalFormatting sqref="DS22">
    <cfRule type="expression" dxfId="7411" priority="8076">
      <formula>FL22&lt;&gt;""</formula>
    </cfRule>
    <cfRule type="expression" dxfId="7410" priority="8255">
      <formula>DS22=""</formula>
    </cfRule>
  </conditionalFormatting>
  <conditionalFormatting sqref="DU22">
    <cfRule type="expression" dxfId="7409" priority="8074">
      <formula>FL22&lt;&gt;""</formula>
    </cfRule>
    <cfRule type="expression" dxfId="7408" priority="8254">
      <formula>DU22=""</formula>
    </cfRule>
  </conditionalFormatting>
  <conditionalFormatting sqref="DZ22">
    <cfRule type="expression" dxfId="7407" priority="8072">
      <formula>FL22&lt;&gt;""</formula>
    </cfRule>
    <cfRule type="expression" dxfId="7406" priority="8204">
      <formula>AND(EA22&lt;&gt;"",DZ22&lt;&gt;"その他")</formula>
    </cfRule>
    <cfRule type="expression" dxfId="7405" priority="8253">
      <formula>DZ22=""</formula>
    </cfRule>
  </conditionalFormatting>
  <conditionalFormatting sqref="EA22">
    <cfRule type="expression" dxfId="7404" priority="8251">
      <formula>AND(DZ22&lt;&gt;"その他",EA22&lt;&gt;"")</formula>
    </cfRule>
    <cfRule type="expression" dxfId="7403" priority="8252">
      <formula>AND(DZ22="その他",EA22="")</formula>
    </cfRule>
  </conditionalFormatting>
  <conditionalFormatting sqref="EB22">
    <cfRule type="expression" dxfId="7402" priority="8071">
      <formula>FL22&lt;&gt;""</formula>
    </cfRule>
    <cfRule type="expression" dxfId="7401" priority="8250">
      <formula>AND(EB22:EH22="")</formula>
    </cfRule>
  </conditionalFormatting>
  <conditionalFormatting sqref="EC22">
    <cfRule type="expression" dxfId="7400" priority="8070">
      <formula>FL22&lt;&gt;""</formula>
    </cfRule>
    <cfRule type="expression" dxfId="7399" priority="8249">
      <formula>AND(EB22:EH22="")</formula>
    </cfRule>
  </conditionalFormatting>
  <conditionalFormatting sqref="ED22">
    <cfRule type="expression" dxfId="7398" priority="8069">
      <formula>FL22&lt;&gt;""</formula>
    </cfRule>
    <cfRule type="expression" dxfId="7397" priority="8248">
      <formula>AND(EB22:EH22="")</formula>
    </cfRule>
  </conditionalFormatting>
  <conditionalFormatting sqref="EE22">
    <cfRule type="expression" dxfId="7396" priority="8068">
      <formula>FL22&lt;&gt;""</formula>
    </cfRule>
    <cfRule type="expression" dxfId="7395" priority="8247">
      <formula>AND(EB22:EH22="")</formula>
    </cfRule>
  </conditionalFormatting>
  <conditionalFormatting sqref="EF22">
    <cfRule type="expression" dxfId="7394" priority="8067">
      <formula>FL22&lt;&gt;""</formula>
    </cfRule>
    <cfRule type="expression" dxfId="7393" priority="8246">
      <formula>AND(EB22:EH22="")</formula>
    </cfRule>
  </conditionalFormatting>
  <conditionalFormatting sqref="EG22">
    <cfRule type="expression" dxfId="7392" priority="8066">
      <formula>FL22&lt;&gt;""</formula>
    </cfRule>
    <cfRule type="expression" dxfId="7391" priority="8245">
      <formula>AND(EB22:EH22="")</formula>
    </cfRule>
  </conditionalFormatting>
  <conditionalFormatting sqref="EH22">
    <cfRule type="expression" dxfId="7390" priority="8065">
      <formula>FL22&lt;&gt;""</formula>
    </cfRule>
    <cfRule type="expression" dxfId="7389" priority="8244">
      <formula>AND(EB22:EH22="")</formula>
    </cfRule>
  </conditionalFormatting>
  <conditionalFormatting sqref="EK22">
    <cfRule type="expression" dxfId="7388" priority="8064">
      <formula>FL22&lt;&gt;""</formula>
    </cfRule>
    <cfRule type="expression" dxfId="7387" priority="8242">
      <formula>AND(EJ22&lt;&gt;"",EK22&lt;&gt;"")</formula>
    </cfRule>
    <cfRule type="expression" dxfId="7386" priority="8243">
      <formula>AND(EJ22="",EK22="")</formula>
    </cfRule>
  </conditionalFormatting>
  <conditionalFormatting sqref="EL22">
    <cfRule type="expression" dxfId="7385" priority="8063">
      <formula>FL22&lt;&gt;""</formula>
    </cfRule>
    <cfRule type="expression" dxfId="7384" priority="8240">
      <formula>AND(EJ22&lt;&gt;"",EL22&lt;&gt;"")</formula>
    </cfRule>
    <cfRule type="expression" dxfId="7383" priority="8241">
      <formula>AND(EJ22="",EL22="")</formula>
    </cfRule>
  </conditionalFormatting>
  <conditionalFormatting sqref="EM22">
    <cfRule type="expression" dxfId="7382" priority="8062">
      <formula>FL22&lt;&gt;""</formula>
    </cfRule>
    <cfRule type="expression" dxfId="7381" priority="8238">
      <formula>AND(EJ22&lt;&gt;"",EM22&lt;&gt;"")</formula>
    </cfRule>
    <cfRule type="expression" dxfId="7380" priority="8239">
      <formula>AND(EJ22="",EM22="")</formula>
    </cfRule>
  </conditionalFormatting>
  <conditionalFormatting sqref="EO22">
    <cfRule type="expression" dxfId="7379" priority="8232">
      <formula>AND(EJ22&lt;&gt;"",EO22&lt;&gt;"")</formula>
    </cfRule>
    <cfRule type="expression" dxfId="7378" priority="8236">
      <formula>AND(EO22&lt;&gt;"",EN22="")</formula>
    </cfRule>
    <cfRule type="expression" dxfId="7377" priority="8237">
      <formula>AND(EN22&lt;&gt;"",EO22="")</formula>
    </cfRule>
  </conditionalFormatting>
  <conditionalFormatting sqref="EP22">
    <cfRule type="expression" dxfId="7376" priority="8231">
      <formula>AND(EJ22&lt;&gt;"",EP22&lt;&gt;"")</formula>
    </cfRule>
    <cfRule type="expression" dxfId="7375" priority="8234">
      <formula>AND(EP22&lt;&gt;"",EN22="")</formula>
    </cfRule>
    <cfRule type="expression" dxfId="7374" priority="8235">
      <formula>AND(EN22&lt;&gt;"",EP22="")</formula>
    </cfRule>
  </conditionalFormatting>
  <conditionalFormatting sqref="EN22">
    <cfRule type="expression" dxfId="7373" priority="8233">
      <formula>AND(EJ22&lt;&gt;"",EN22&lt;&gt;"")</formula>
    </cfRule>
  </conditionalFormatting>
  <conditionalFormatting sqref="ER22">
    <cfRule type="expression" dxfId="7372" priority="8061">
      <formula>FL22&lt;&gt;""</formula>
    </cfRule>
    <cfRule type="expression" dxfId="7371" priority="8229">
      <formula>AND(EQ22&lt;&gt;"",ER22&lt;&gt;"")</formula>
    </cfRule>
    <cfRule type="expression" dxfId="7370" priority="8230">
      <formula>AND(EQ22="",ER22="")</formula>
    </cfRule>
  </conditionalFormatting>
  <conditionalFormatting sqref="ES22">
    <cfRule type="expression" dxfId="7369" priority="8060">
      <formula>FL22&lt;&gt;""</formula>
    </cfRule>
    <cfRule type="expression" dxfId="7368" priority="8227">
      <formula>AND(EQ22&lt;&gt;"",ES22&lt;&gt;"")</formula>
    </cfRule>
    <cfRule type="expression" dxfId="7367" priority="8228">
      <formula>AND(EQ22="",ES22="")</formula>
    </cfRule>
  </conditionalFormatting>
  <conditionalFormatting sqref="ET22">
    <cfRule type="expression" dxfId="7366" priority="8059">
      <formula>FL22&lt;&gt;""</formula>
    </cfRule>
    <cfRule type="expression" dxfId="7365" priority="8225">
      <formula>AND(EQ22&lt;&gt;"",ET22&lt;&gt;"")</formula>
    </cfRule>
    <cfRule type="expression" dxfId="7364" priority="8226">
      <formula>AND(EQ22="",ET22="")</formula>
    </cfRule>
  </conditionalFormatting>
  <conditionalFormatting sqref="EV22">
    <cfRule type="expression" dxfId="7363" priority="8219">
      <formula>AND(EQ22&lt;&gt;"",EV22&lt;&gt;"")</formula>
    </cfRule>
    <cfRule type="expression" dxfId="7362" priority="8223">
      <formula>AND(EV22&lt;&gt;"",EU22="")</formula>
    </cfRule>
    <cfRule type="expression" dxfId="7361" priority="8224">
      <formula>AND(EU22&lt;&gt;"",EV22="")</formula>
    </cfRule>
  </conditionalFormatting>
  <conditionalFormatting sqref="EW22">
    <cfRule type="expression" dxfId="7360" priority="8218">
      <formula>AND(EQ22&lt;&gt;"",EW22&lt;&gt;"")</formula>
    </cfRule>
    <cfRule type="expression" dxfId="7359" priority="8221">
      <formula>AND(EW22&lt;&gt;"",EU22="")</formula>
    </cfRule>
    <cfRule type="expression" dxfId="7358" priority="8222">
      <formula>AND(EU22&lt;&gt;"",EW22="")</formula>
    </cfRule>
  </conditionalFormatting>
  <conditionalFormatting sqref="EU22">
    <cfRule type="expression" dxfId="7357" priority="8220">
      <formula>AND(EQ22&lt;&gt;"",EU22&lt;&gt;"")</formula>
    </cfRule>
  </conditionalFormatting>
  <conditionalFormatting sqref="EQ22">
    <cfRule type="expression" dxfId="7356" priority="8217">
      <formula>AND(EQ22&lt;&gt;"",OR(ER22:EW22&lt;&gt;""))</formula>
    </cfRule>
  </conditionalFormatting>
  <conditionalFormatting sqref="EJ22">
    <cfRule type="expression" dxfId="7355" priority="8216">
      <formula>AND(EJ22&lt;&gt;"",OR(EK22:EP22&lt;&gt;""))</formula>
    </cfRule>
  </conditionalFormatting>
  <conditionalFormatting sqref="EX22">
    <cfRule type="expression" dxfId="7354" priority="8058">
      <formula>FL22&lt;&gt;""</formula>
    </cfRule>
    <cfRule type="expression" dxfId="7353" priority="8215">
      <formula>AND(EX22:FC22="")</formula>
    </cfRule>
  </conditionalFormatting>
  <conditionalFormatting sqref="EY22">
    <cfRule type="expression" dxfId="7352" priority="8057">
      <formula>FL22&lt;&gt;""</formula>
    </cfRule>
    <cfRule type="expression" dxfId="7351" priority="8214">
      <formula>AND(EX22:FC22="")</formula>
    </cfRule>
  </conditionalFormatting>
  <conditionalFormatting sqref="EZ22">
    <cfRule type="expression" dxfId="7350" priority="8056">
      <formula>FL22&lt;&gt;""</formula>
    </cfRule>
    <cfRule type="expression" dxfId="7349" priority="8213">
      <formula>AND(EX22:FC22="")</formula>
    </cfRule>
  </conditionalFormatting>
  <conditionalFormatting sqref="FA22">
    <cfRule type="expression" dxfId="7348" priority="8055">
      <formula>FL22&lt;&gt;""</formula>
    </cfRule>
    <cfRule type="expression" dxfId="7347" priority="8212">
      <formula>AND(EX22:FC22="")</formula>
    </cfRule>
  </conditionalFormatting>
  <conditionalFormatting sqref="FC22">
    <cfRule type="expression" dxfId="7346" priority="8053">
      <formula>FL22&lt;&gt;""</formula>
    </cfRule>
    <cfRule type="expression" dxfId="7345" priority="8211">
      <formula>AND(EX22:FC22="")</formula>
    </cfRule>
  </conditionalFormatting>
  <conditionalFormatting sqref="FB22">
    <cfRule type="expression" dxfId="7344" priority="8054">
      <formula>FL22&lt;&gt;""</formula>
    </cfRule>
    <cfRule type="expression" dxfId="7343" priority="8210">
      <formula>AND(EX22:FC22="")</formula>
    </cfRule>
  </conditionalFormatting>
  <conditionalFormatting sqref="FD22">
    <cfRule type="expression" dxfId="7342" priority="8052">
      <formula>FL22&lt;&gt;""</formula>
    </cfRule>
    <cfRule type="expression" dxfId="7341" priority="8209">
      <formula>FD22=""</formula>
    </cfRule>
  </conditionalFormatting>
  <conditionalFormatting sqref="FE22">
    <cfRule type="expression" dxfId="7340" priority="8207">
      <formula>AND(FD22&lt;&gt;"2人以上の体制",FE22&lt;&gt;"")</formula>
    </cfRule>
    <cfRule type="expression" dxfId="7339" priority="8208">
      <formula>AND(FD22="2人以上の体制",FE22="")</formula>
    </cfRule>
  </conditionalFormatting>
  <conditionalFormatting sqref="FF22">
    <cfRule type="expression" dxfId="7338" priority="8051">
      <formula>FL22&lt;&gt;""</formula>
    </cfRule>
    <cfRule type="expression" dxfId="7337" priority="8206">
      <formula>FF22=""</formula>
    </cfRule>
  </conditionalFormatting>
  <conditionalFormatting sqref="FG22">
    <cfRule type="expression" dxfId="7336" priority="8050">
      <formula>FL22&lt;&gt;""</formula>
    </cfRule>
    <cfRule type="expression" dxfId="7335" priority="8205">
      <formula>FG22=""</formula>
    </cfRule>
  </conditionalFormatting>
  <conditionalFormatting sqref="BN22">
    <cfRule type="expression" dxfId="7334" priority="8124">
      <formula>FL22&lt;&gt;""</formula>
    </cfRule>
    <cfRule type="expression" dxfId="7333" priority="8203">
      <formula>BN22=""</formula>
    </cfRule>
  </conditionalFormatting>
  <conditionalFormatting sqref="BO22">
    <cfRule type="expression" dxfId="7332" priority="8123">
      <formula>FL22&lt;&gt;""</formula>
    </cfRule>
    <cfRule type="expression" dxfId="7331" priority="8202">
      <formula>BO22=""</formula>
    </cfRule>
  </conditionalFormatting>
  <conditionalFormatting sqref="BP22">
    <cfRule type="expression" dxfId="7330" priority="8122">
      <formula>FL22&lt;&gt;""</formula>
    </cfRule>
    <cfRule type="expression" dxfId="7329" priority="8201">
      <formula>BP22=""</formula>
    </cfRule>
  </conditionalFormatting>
  <conditionalFormatting sqref="BQ22">
    <cfRule type="expression" dxfId="7328" priority="8121">
      <formula>FL22&lt;&gt;""</formula>
    </cfRule>
    <cfRule type="expression" dxfId="7327" priority="8190">
      <formula>AND(BQ22:BR22="")</formula>
    </cfRule>
  </conditionalFormatting>
  <conditionalFormatting sqref="BR22">
    <cfRule type="expression" dxfId="7326" priority="8120">
      <formula>FL22&lt;&gt;""</formula>
    </cfRule>
    <cfRule type="expression" dxfId="7325" priority="8200">
      <formula>AND(BQ22:BR22="")</formula>
    </cfRule>
  </conditionalFormatting>
  <conditionalFormatting sqref="BT22">
    <cfRule type="expression" dxfId="7324" priority="8195">
      <formula>AND(BS22="",BT22&lt;&gt;"")</formula>
    </cfRule>
    <cfRule type="expression" dxfId="7323" priority="8199">
      <formula>AND(BS22&lt;&gt;"",BT22="")</formula>
    </cfRule>
  </conditionalFormatting>
  <conditionalFormatting sqref="BU22">
    <cfRule type="expression" dxfId="7322" priority="8194">
      <formula>AND(BS22="",BU22&lt;&gt;"")</formula>
    </cfRule>
    <cfRule type="expression" dxfId="7321" priority="8198">
      <formula>AND(BS22&lt;&gt;"",BU22="")</formula>
    </cfRule>
  </conditionalFormatting>
  <conditionalFormatting sqref="BV22">
    <cfRule type="expression" dxfId="7320" priority="8193">
      <formula>AND(BS22="",BV22&lt;&gt;"")</formula>
    </cfRule>
    <cfRule type="expression" dxfId="7319" priority="8197">
      <formula>AND(BS22&lt;&gt;"",AND(BV22:BW22=""))</formula>
    </cfRule>
  </conditionalFormatting>
  <conditionalFormatting sqref="BW22">
    <cfRule type="expression" dxfId="7318" priority="8192">
      <formula>AND(BS22="",BW22&lt;&gt;"")</formula>
    </cfRule>
    <cfRule type="expression" dxfId="7317" priority="8196">
      <formula>AND(BS22&lt;&gt;"",AND(BV22:BW22=""))</formula>
    </cfRule>
  </conditionalFormatting>
  <conditionalFormatting sqref="BS22">
    <cfRule type="expression" dxfId="7316" priority="8191">
      <formula>AND(BS22="",OR(BT22:BW22&lt;&gt;""))</formula>
    </cfRule>
  </conditionalFormatting>
  <conditionalFormatting sqref="BX22">
    <cfRule type="expression" dxfId="7315" priority="8119">
      <formula>FL22&lt;&gt;""</formula>
    </cfRule>
    <cfRule type="expression" dxfId="7314" priority="8189">
      <formula>BX22=""</formula>
    </cfRule>
  </conditionalFormatting>
  <conditionalFormatting sqref="BY22">
    <cfRule type="expression" dxfId="7313" priority="8118">
      <formula>FL22&lt;&gt;""</formula>
    </cfRule>
    <cfRule type="expression" dxfId="7312" priority="8188">
      <formula>BY22=""</formula>
    </cfRule>
  </conditionalFormatting>
  <conditionalFormatting sqref="CB22">
    <cfRule type="expression" dxfId="7311" priority="8117">
      <formula>FL22&lt;&gt;""</formula>
    </cfRule>
    <cfRule type="expression" dxfId="7310" priority="8187">
      <formula>CB22=""</formula>
    </cfRule>
  </conditionalFormatting>
  <conditionalFormatting sqref="CC22">
    <cfRule type="expression" dxfId="7309" priority="8116">
      <formula>FL22&lt;&gt;""</formula>
    </cfRule>
    <cfRule type="expression" dxfId="7308" priority="8186">
      <formula>CC22=""</formula>
    </cfRule>
  </conditionalFormatting>
  <conditionalFormatting sqref="CD22">
    <cfRule type="expression" dxfId="7307" priority="8115">
      <formula>FL22&lt;&gt;""</formula>
    </cfRule>
    <cfRule type="expression" dxfId="7306" priority="8185">
      <formula>CD22=""</formula>
    </cfRule>
  </conditionalFormatting>
  <conditionalFormatting sqref="FJ22">
    <cfRule type="expression" dxfId="7305" priority="8184">
      <formula>FJ22=""</formula>
    </cfRule>
  </conditionalFormatting>
  <conditionalFormatting sqref="H22">
    <cfRule type="expression" dxfId="7304" priority="8165">
      <formula>FL22&lt;&gt;""</formula>
    </cfRule>
    <cfRule type="expression" dxfId="7303" priority="8181">
      <formula>H22=""</formula>
    </cfRule>
  </conditionalFormatting>
  <conditionalFormatting sqref="B22">
    <cfRule type="expression" dxfId="7302" priority="8049">
      <formula>FL22&lt;&gt;""</formula>
    </cfRule>
    <cfRule type="expression" dxfId="7301" priority="8180">
      <formula>B22=""</formula>
    </cfRule>
  </conditionalFormatting>
  <conditionalFormatting sqref="CE22">
    <cfRule type="expression" dxfId="7300" priority="8114">
      <formula>FL22&lt;&gt;""</formula>
    </cfRule>
    <cfRule type="expression" dxfId="7299" priority="8179">
      <formula>CE22=""</formula>
    </cfRule>
  </conditionalFormatting>
  <conditionalFormatting sqref="EI22">
    <cfRule type="expression" dxfId="7298" priority="8178">
      <formula>AND(OR(EB22:EG22&lt;&gt;""),EI22="")</formula>
    </cfRule>
  </conditionalFormatting>
  <conditionalFormatting sqref="BD22">
    <cfRule type="expression" dxfId="7297" priority="8125">
      <formula>FL22&lt;&gt;""</formula>
    </cfRule>
    <cfRule type="expression" dxfId="7296" priority="8177">
      <formula>BD22=""</formula>
    </cfRule>
  </conditionalFormatting>
  <conditionalFormatting sqref="BE22">
    <cfRule type="expression" dxfId="7295" priority="8176">
      <formula>AND(BD22="同居",AND(BE22="",BF22=""))</formula>
    </cfRule>
  </conditionalFormatting>
  <conditionalFormatting sqref="CA22">
    <cfRule type="expression" dxfId="7294" priority="8175">
      <formula>AND(BZ22&lt;&gt;"",CA22="")</formula>
    </cfRule>
  </conditionalFormatting>
  <conditionalFormatting sqref="BZ22">
    <cfRule type="expression" dxfId="7293" priority="8174">
      <formula>AND(BZ22="",CA22&lt;&gt;"")</formula>
    </cfRule>
  </conditionalFormatting>
  <conditionalFormatting sqref="DT22">
    <cfRule type="expression" dxfId="7292" priority="8075">
      <formula>FL22&lt;&gt;""</formula>
    </cfRule>
    <cfRule type="expression" dxfId="7291" priority="8171">
      <formula>AND(DT22&lt;&gt;"",DS22="")</formula>
    </cfRule>
    <cfRule type="expression" dxfId="7290" priority="8172">
      <formula>AND(DS22&lt;&gt;"自立",DT22="")</formula>
    </cfRule>
    <cfRule type="expression" dxfId="7289" priority="8173">
      <formula>AND(DS22="自立",DT22&lt;&gt;"")</formula>
    </cfRule>
  </conditionalFormatting>
  <conditionalFormatting sqref="DV22">
    <cfRule type="expression" dxfId="7288" priority="8073">
      <formula>FL22&lt;&gt;""</formula>
    </cfRule>
    <cfRule type="expression" dxfId="7287" priority="8168">
      <formula>AND(DV22&lt;&gt;"",DU22="")</formula>
    </cfRule>
    <cfRule type="expression" dxfId="7286" priority="8169">
      <formula>AND(DU22="自立",DV22&lt;&gt;"")</formula>
    </cfRule>
    <cfRule type="expression" dxfId="7285" priority="8170">
      <formula>AND(DU22&lt;&gt;"自立",DV22="")</formula>
    </cfRule>
  </conditionalFormatting>
  <conditionalFormatting sqref="I22">
    <cfRule type="expression" dxfId="7284" priority="8167">
      <formula>I22=""</formula>
    </cfRule>
  </conditionalFormatting>
  <conditionalFormatting sqref="O22">
    <cfRule type="expression" dxfId="7283" priority="8161">
      <formula>FL22&lt;&gt;""</formula>
    </cfRule>
    <cfRule type="expression" dxfId="7282" priority="8166">
      <formula>O22=""</formula>
    </cfRule>
  </conditionalFormatting>
  <conditionalFormatting sqref="FM22">
    <cfRule type="expression" dxfId="7281" priority="8044">
      <formula>AND(FM22="",AND(P22:FI22=""))</formula>
    </cfRule>
    <cfRule type="expression" dxfId="7280" priority="8045">
      <formula>AND(FM22&lt;&gt;"",OR(P22:FI22&lt;&gt;""))</formula>
    </cfRule>
  </conditionalFormatting>
  <conditionalFormatting sqref="FL22">
    <cfRule type="expression" dxfId="7279" priority="8046">
      <formula>AND(FL22="",AND(P22:FI22=""))</formula>
    </cfRule>
    <cfRule type="expression" dxfId="7278" priority="8048">
      <formula>AND(FL22&lt;&gt;"",OR(P22:FI22&lt;&gt;""))</formula>
    </cfRule>
  </conditionalFormatting>
  <conditionalFormatting sqref="FK22">
    <cfRule type="expression" dxfId="7277" priority="8047">
      <formula>FK22=""</formula>
    </cfRule>
  </conditionalFormatting>
  <conditionalFormatting sqref="C23">
    <cfRule type="expression" dxfId="7276" priority="8043">
      <formula>C23=""</formula>
    </cfRule>
  </conditionalFormatting>
  <conditionalFormatting sqref="D23">
    <cfRule type="expression" dxfId="7275" priority="8042">
      <formula>D23=""</formula>
    </cfRule>
  </conditionalFormatting>
  <conditionalFormatting sqref="E23">
    <cfRule type="expression" dxfId="7274" priority="8041">
      <formula>E23=""</formula>
    </cfRule>
  </conditionalFormatting>
  <conditionalFormatting sqref="G23">
    <cfRule type="expression" dxfId="7273" priority="8040">
      <formula>G23=""</formula>
    </cfRule>
  </conditionalFormatting>
  <conditionalFormatting sqref="J23">
    <cfRule type="expression" dxfId="7272" priority="7781">
      <formula>FL23&lt;&gt;""</formula>
    </cfRule>
    <cfRule type="expression" dxfId="7271" priority="8039">
      <formula>AND(J23="",K23="")</formula>
    </cfRule>
  </conditionalFormatting>
  <conditionalFormatting sqref="K23">
    <cfRule type="expression" dxfId="7270" priority="7780">
      <formula>FL23&lt;&gt;""</formula>
    </cfRule>
    <cfRule type="expression" dxfId="7269" priority="8038">
      <formula>AND(J23="",K23="")</formula>
    </cfRule>
  </conditionalFormatting>
  <conditionalFormatting sqref="N23">
    <cfRule type="expression" dxfId="7268" priority="7779">
      <formula>FL23&lt;&gt;""</formula>
    </cfRule>
    <cfRule type="expression" dxfId="7267" priority="8037">
      <formula>N23=""</formula>
    </cfRule>
  </conditionalFormatting>
  <conditionalFormatting sqref="P23">
    <cfRule type="expression" dxfId="7266" priority="7777">
      <formula>FL23&lt;&gt;""</formula>
    </cfRule>
    <cfRule type="expression" dxfId="7265" priority="8035">
      <formula>AND(P23&lt;&gt;"",OR(Q23:AC23&lt;&gt;""))</formula>
    </cfRule>
    <cfRule type="expression" dxfId="7264" priority="8036">
      <formula>AND(P23="",AND(Q23:AC23=""))</formula>
    </cfRule>
  </conditionalFormatting>
  <conditionalFormatting sqref="Q23">
    <cfRule type="expression" dxfId="7263" priority="7776">
      <formula>FL23&lt;&gt;""</formula>
    </cfRule>
    <cfRule type="expression" dxfId="7262" priority="8033">
      <formula>AND(P23&lt;&gt;"",OR(Q23:AC23&lt;&gt;""))</formula>
    </cfRule>
    <cfRule type="expression" dxfId="7261" priority="8034">
      <formula>AND(P23="",AND(Q23:AC23=""))</formula>
    </cfRule>
  </conditionalFormatting>
  <conditionalFormatting sqref="R23">
    <cfRule type="expression" dxfId="7260" priority="7775">
      <formula>FL23&lt;&gt;""</formula>
    </cfRule>
    <cfRule type="expression" dxfId="7259" priority="8031">
      <formula>AND(P23&lt;&gt;"",OR(Q23:AC23&lt;&gt;""))</formula>
    </cfRule>
    <cfRule type="expression" dxfId="7258" priority="8032">
      <formula>AND(P23="",AND(Q23:AC23=""))</formula>
    </cfRule>
  </conditionalFormatting>
  <conditionalFormatting sqref="S23">
    <cfRule type="expression" dxfId="7257" priority="7774">
      <formula>FL23&lt;&gt;""</formula>
    </cfRule>
    <cfRule type="expression" dxfId="7256" priority="8019">
      <formula>AND(P23&lt;&gt;"",OR(Q23:AC23&lt;&gt;""))</formula>
    </cfRule>
    <cfRule type="expression" dxfId="7255" priority="8030">
      <formula>AND(P23="",AND(Q23:AC23=""))</formula>
    </cfRule>
  </conditionalFormatting>
  <conditionalFormatting sqref="T23">
    <cfRule type="expression" dxfId="7254" priority="7773">
      <formula>FL23&lt;&gt;""</formula>
    </cfRule>
    <cfRule type="expression" dxfId="7253" priority="8018">
      <formula>AND(P23&lt;&gt;"",OR(Q23:AC23&lt;&gt;""))</formula>
    </cfRule>
    <cfRule type="expression" dxfId="7252" priority="8029">
      <formula>AND(P23="",AND(Q23:AC23=""))</formula>
    </cfRule>
  </conditionalFormatting>
  <conditionalFormatting sqref="U23">
    <cfRule type="expression" dxfId="7251" priority="7772">
      <formula>FL23&lt;&gt;""</formula>
    </cfRule>
    <cfRule type="expression" dxfId="7250" priority="8017">
      <formula>AND(P23&lt;&gt;"",OR(Q23:AC23&lt;&gt;""))</formula>
    </cfRule>
    <cfRule type="expression" dxfId="7249" priority="8028">
      <formula>AND(P23="",AND(Q23:AC23=""))</formula>
    </cfRule>
  </conditionalFormatting>
  <conditionalFormatting sqref="V23">
    <cfRule type="expression" dxfId="7248" priority="7771">
      <formula>FL23&lt;&gt;""</formula>
    </cfRule>
    <cfRule type="expression" dxfId="7247" priority="8016">
      <formula>AND(P23&lt;&gt;"",OR(Q23:AC23&lt;&gt;""))</formula>
    </cfRule>
    <cfRule type="expression" dxfId="7246" priority="8027">
      <formula>AND(P23="",AND(Q23:AC23=""))</formula>
    </cfRule>
  </conditionalFormatting>
  <conditionalFormatting sqref="W23">
    <cfRule type="expression" dxfId="7245" priority="7770">
      <formula>FL23&lt;&gt;""</formula>
    </cfRule>
    <cfRule type="expression" dxfId="7244" priority="8015">
      <formula>AND(P23&lt;&gt;"",OR(Q23:AC23&lt;&gt;""))</formula>
    </cfRule>
    <cfRule type="expression" dxfId="7243" priority="8026">
      <formula>AND(P23="",AND(Q23:AC23=""))</formula>
    </cfRule>
  </conditionalFormatting>
  <conditionalFormatting sqref="X23">
    <cfRule type="expression" dxfId="7242" priority="7769">
      <formula>FL23&lt;&gt;""</formula>
    </cfRule>
    <cfRule type="expression" dxfId="7241" priority="8014">
      <formula>AND(P23&lt;&gt;"",OR(Q23:AC23&lt;&gt;""))</formula>
    </cfRule>
    <cfRule type="expression" dxfId="7240" priority="8025">
      <formula>AND(P23="",AND(Q23:AC23=""))</formula>
    </cfRule>
  </conditionalFormatting>
  <conditionalFormatting sqref="Y23">
    <cfRule type="expression" dxfId="7239" priority="7768">
      <formula>FL23&lt;&gt;""</formula>
    </cfRule>
    <cfRule type="expression" dxfId="7238" priority="8013">
      <formula>AND(P23&lt;&gt;"",OR(Q23:AC23&lt;&gt;""))</formula>
    </cfRule>
    <cfRule type="expression" dxfId="7237" priority="8024">
      <formula>AND(P23="",AND(Q23:AC23=""))</formula>
    </cfRule>
  </conditionalFormatting>
  <conditionalFormatting sqref="Z23">
    <cfRule type="expression" dxfId="7236" priority="7767">
      <formula>FL23&lt;&gt;""</formula>
    </cfRule>
    <cfRule type="expression" dxfId="7235" priority="8012">
      <formula>AND(P23&lt;&gt;"",OR(Q23:AC23&lt;&gt;""))</formula>
    </cfRule>
    <cfRule type="expression" dxfId="7234" priority="8023">
      <formula>AND(P23="",AND(Q23:AC23=""))</formula>
    </cfRule>
  </conditionalFormatting>
  <conditionalFormatting sqref="AA23">
    <cfRule type="expression" dxfId="7233" priority="7766">
      <formula>FL23&lt;&gt;""</formula>
    </cfRule>
    <cfRule type="expression" dxfId="7232" priority="8011">
      <formula>AND(P23&lt;&gt;"",OR(Q23:AC23&lt;&gt;""))</formula>
    </cfRule>
    <cfRule type="expression" dxfId="7231" priority="8022">
      <formula>AND(P23="",AND(Q23:AC23=""))</formula>
    </cfRule>
  </conditionalFormatting>
  <conditionalFormatting sqref="AB23">
    <cfRule type="expression" dxfId="7230" priority="7765">
      <formula>FL23&lt;&gt;""</formula>
    </cfRule>
    <cfRule type="expression" dxfId="7229" priority="8010">
      <formula>AND(P23&lt;&gt;"",OR(Q23:AC23&lt;&gt;""))</formula>
    </cfRule>
    <cfRule type="expression" dxfId="7228" priority="8021">
      <formula>AND(P23="",AND(Q23:AC23=""))</formula>
    </cfRule>
  </conditionalFormatting>
  <conditionalFormatting sqref="AC23">
    <cfRule type="expression" dxfId="7227" priority="7764">
      <formula>FL23&lt;&gt;""</formula>
    </cfRule>
    <cfRule type="expression" dxfId="7226" priority="8009">
      <formula>AND(P23&lt;&gt;"",OR(Q23:AC23&lt;&gt;""))</formula>
    </cfRule>
    <cfRule type="expression" dxfId="7225" priority="8020">
      <formula>AND(P23="",AND(Q23:AC23=""))</formula>
    </cfRule>
  </conditionalFormatting>
  <conditionalFormatting sqref="AD23">
    <cfRule type="expression" dxfId="7224" priority="7763">
      <formula>FL23&lt;&gt;""</formula>
    </cfRule>
    <cfRule type="expression" dxfId="7223" priority="8006">
      <formula>AND(AD23="無",OR(AE23:AH23&lt;&gt;""))</formula>
    </cfRule>
    <cfRule type="expression" dxfId="7222" priority="8007">
      <formula>AND(AD23="有",AND(AE23:AH23=""))</formula>
    </cfRule>
    <cfRule type="expression" dxfId="7221" priority="8008">
      <formula>AD23=""</formula>
    </cfRule>
  </conditionalFormatting>
  <conditionalFormatting sqref="AE23">
    <cfRule type="expression" dxfId="7220" priority="8001">
      <formula>AND(AD23="無",OR(AE23:AH23&lt;&gt;""))</formula>
    </cfRule>
    <cfRule type="expression" dxfId="7219" priority="8005">
      <formula>AND(AD23="有",AND(AE23:AH23=""))</formula>
    </cfRule>
  </conditionalFormatting>
  <conditionalFormatting sqref="AF23">
    <cfRule type="expression" dxfId="7218" priority="8000">
      <formula>AND(AD23="無",OR(AE23:AH23&lt;&gt;""))</formula>
    </cfRule>
    <cfRule type="expression" dxfId="7217" priority="8004">
      <formula>AND(AD23="有",AND(AE23:AH23=""))</formula>
    </cfRule>
  </conditionalFormatting>
  <conditionalFormatting sqref="AG23">
    <cfRule type="expression" dxfId="7216" priority="7999">
      <formula>AND(AD23="無",OR(AE23:AH23&lt;&gt;""))</formula>
    </cfRule>
    <cfRule type="expression" dxfId="7215" priority="8003">
      <formula>AND(AD23="有",AND(AE23:AH23=""))</formula>
    </cfRule>
  </conditionalFormatting>
  <conditionalFormatting sqref="AH23">
    <cfRule type="expression" dxfId="7214" priority="7998">
      <formula>AND(AD23="無",OR(AE23:AH23&lt;&gt;""))</formula>
    </cfRule>
    <cfRule type="expression" dxfId="7213" priority="8002">
      <formula>AND(AD23="有",AND(AE23:AH23=""))</formula>
    </cfRule>
  </conditionalFormatting>
  <conditionalFormatting sqref="AI23">
    <cfRule type="expression" dxfId="7212" priority="7762">
      <formula>FL23&lt;&gt;""</formula>
    </cfRule>
    <cfRule type="expression" dxfId="7211" priority="7997">
      <formula>AI23=""</formula>
    </cfRule>
  </conditionalFormatting>
  <conditionalFormatting sqref="AJ23">
    <cfRule type="expression" dxfId="7210" priority="7761">
      <formula>FL23&lt;&gt;""</formula>
    </cfRule>
    <cfRule type="expression" dxfId="7209" priority="7996">
      <formula>AJ23=""</formula>
    </cfRule>
  </conditionalFormatting>
  <conditionalFormatting sqref="AK23">
    <cfRule type="expression" dxfId="7208" priority="7760">
      <formula>FL23&lt;&gt;""</formula>
    </cfRule>
    <cfRule type="expression" dxfId="7207" priority="7995">
      <formula>AK23=""</formula>
    </cfRule>
  </conditionalFormatting>
  <conditionalFormatting sqref="AL23">
    <cfRule type="expression" dxfId="7206" priority="7759">
      <formula>FL23&lt;&gt;""</formula>
    </cfRule>
    <cfRule type="expression" dxfId="7205" priority="7994">
      <formula>AL23=""</formula>
    </cfRule>
  </conditionalFormatting>
  <conditionalFormatting sqref="AM23">
    <cfRule type="expression" dxfId="7204" priority="7758">
      <formula>FL23&lt;&gt;""</formula>
    </cfRule>
    <cfRule type="expression" dxfId="7203" priority="7989">
      <formula>AND(AM23="なし",AN23&lt;&gt;"")</formula>
    </cfRule>
    <cfRule type="expression" dxfId="7202" priority="7990">
      <formula>AND(AM23="あり",AN23="")</formula>
    </cfRule>
    <cfRule type="expression" dxfId="7201" priority="7993">
      <formula>AM23=""</formula>
    </cfRule>
  </conditionalFormatting>
  <conditionalFormatting sqref="AN23">
    <cfRule type="expression" dxfId="7200" priority="7991">
      <formula>AND(AM23="なし",AN23&lt;&gt;"")</formula>
    </cfRule>
    <cfRule type="expression" dxfId="7199" priority="7992">
      <formula>AND(AM23="あり",AN23="")</formula>
    </cfRule>
  </conditionalFormatting>
  <conditionalFormatting sqref="AO23">
    <cfRule type="expression" dxfId="7198" priority="7757">
      <formula>FL23&lt;&gt;""</formula>
    </cfRule>
    <cfRule type="expression" dxfId="7197" priority="7987">
      <formula>AND(AO23&lt;&gt;"",OR(AP23:BC23&lt;&gt;""))</formula>
    </cfRule>
    <cfRule type="expression" dxfId="7196" priority="7988">
      <formula>AND(AO23="",AND(AP23:BC23=""))</formula>
    </cfRule>
  </conditionalFormatting>
  <conditionalFormatting sqref="AP23">
    <cfRule type="expression" dxfId="7195" priority="7756">
      <formula>FL23&lt;&gt;""</formula>
    </cfRule>
    <cfRule type="expression" dxfId="7194" priority="7985">
      <formula>AND(AO23&lt;&gt;"",OR(AP23:BC23&lt;&gt;""))</formula>
    </cfRule>
    <cfRule type="expression" dxfId="7193" priority="7986">
      <formula>AND(AO23="",AND(AP23:BC23=""))</formula>
    </cfRule>
  </conditionalFormatting>
  <conditionalFormatting sqref="AQ23">
    <cfRule type="expression" dxfId="7192" priority="7755">
      <formula>FL23&lt;&gt;""</formula>
    </cfRule>
    <cfRule type="expression" dxfId="7191" priority="7983">
      <formula>AND(AO23&lt;&gt;"",OR(AP23:BC23&lt;&gt;""))</formula>
    </cfRule>
    <cfRule type="expression" dxfId="7190" priority="7984">
      <formula>AND(AO23="",AND(AP23:BC23=""))</formula>
    </cfRule>
  </conditionalFormatting>
  <conditionalFormatting sqref="AR23">
    <cfRule type="expression" dxfId="7189" priority="7754">
      <formula>FL23&lt;&gt;""</formula>
    </cfRule>
    <cfRule type="expression" dxfId="7188" priority="7981">
      <formula>AND(AO23&lt;&gt;"",OR(AP23:BC23&lt;&gt;""))</formula>
    </cfRule>
    <cfRule type="expression" dxfId="7187" priority="7982">
      <formula>AND(AO23="",AND(AP23:BC23=""))</formula>
    </cfRule>
  </conditionalFormatting>
  <conditionalFormatting sqref="AS23">
    <cfRule type="expression" dxfId="7186" priority="7753">
      <formula>FL23&lt;&gt;""</formula>
    </cfRule>
    <cfRule type="expression" dxfId="7185" priority="7979">
      <formula>AND(AO23&lt;&gt;"",OR(AP23:BC23&lt;&gt;""))</formula>
    </cfRule>
    <cfRule type="expression" dxfId="7184" priority="7980">
      <formula>AND(AO23="",AND(AP23:BC23=""))</formula>
    </cfRule>
  </conditionalFormatting>
  <conditionalFormatting sqref="AT23">
    <cfRule type="expression" dxfId="7183" priority="7752">
      <formula>FL23&lt;&gt;""</formula>
    </cfRule>
    <cfRule type="expression" dxfId="7182" priority="7977">
      <formula>AND(AO23&lt;&gt;"",OR(AP23:BC23&lt;&gt;""))</formula>
    </cfRule>
    <cfRule type="expression" dxfId="7181" priority="7978">
      <formula>AND(AO23="",AND(AP23:BC23=""))</formula>
    </cfRule>
  </conditionalFormatting>
  <conditionalFormatting sqref="AU23">
    <cfRule type="expression" dxfId="7180" priority="7751">
      <formula>FL23&lt;&gt;""</formula>
    </cfRule>
    <cfRule type="expression" dxfId="7179" priority="7975">
      <formula>AND(AO23&lt;&gt;"",OR(AP23:BC23&lt;&gt;""))</formula>
    </cfRule>
    <cfRule type="expression" dxfId="7178" priority="7976">
      <formula>AND(AO23="",AND(AP23:BC23=""))</formula>
    </cfRule>
  </conditionalFormatting>
  <conditionalFormatting sqref="AV23">
    <cfRule type="expression" dxfId="7177" priority="7750">
      <formula>FL23&lt;&gt;""</formula>
    </cfRule>
    <cfRule type="expression" dxfId="7176" priority="7973">
      <formula>AND(AO23&lt;&gt;"",OR(AP23:BC23&lt;&gt;""))</formula>
    </cfRule>
    <cfRule type="expression" dxfId="7175" priority="7974">
      <formula>AND(AO23="",AND(AP23:BC23=""))</formula>
    </cfRule>
  </conditionalFormatting>
  <conditionalFormatting sqref="AW23">
    <cfRule type="expression" dxfId="7174" priority="7749">
      <formula>FL23&lt;&gt;""</formula>
    </cfRule>
    <cfRule type="expression" dxfId="7173" priority="7971">
      <formula>AND(AO23&lt;&gt;"",OR(AP23:BC23&lt;&gt;""))</formula>
    </cfRule>
    <cfRule type="expression" dxfId="7172" priority="7972">
      <formula>AND(AO23="",AND(AP23:BC23=""))</formula>
    </cfRule>
  </conditionalFormatting>
  <conditionalFormatting sqref="AX23">
    <cfRule type="expression" dxfId="7171" priority="7748">
      <formula>FL23&lt;&gt;""</formula>
    </cfRule>
    <cfRule type="expression" dxfId="7170" priority="7969">
      <formula>AND(AO23&lt;&gt;"",OR(AP23:BC23&lt;&gt;""))</formula>
    </cfRule>
    <cfRule type="expression" dxfId="7169" priority="7970">
      <formula>AND(AO23="",AND(AP23:BC23=""))</formula>
    </cfRule>
  </conditionalFormatting>
  <conditionalFormatting sqref="AY23">
    <cfRule type="expression" dxfId="7168" priority="7747">
      <formula>FL23&lt;&gt;""</formula>
    </cfRule>
    <cfRule type="expression" dxfId="7167" priority="7967">
      <formula>AND(AO23&lt;&gt;"",OR(AP23:BC23&lt;&gt;""))</formula>
    </cfRule>
    <cfRule type="expression" dxfId="7166" priority="7968">
      <formula>AND(AO23="",AND(AP23:BC23=""))</formula>
    </cfRule>
  </conditionalFormatting>
  <conditionalFormatting sqref="AZ23">
    <cfRule type="expression" dxfId="7165" priority="7746">
      <formula>FL23&lt;&gt;""</formula>
    </cfRule>
    <cfRule type="expression" dxfId="7164" priority="7965">
      <formula>AND(AO23&lt;&gt;"",OR(AP23:BC23&lt;&gt;""))</formula>
    </cfRule>
    <cfRule type="expression" dxfId="7163" priority="7966">
      <formula>AND(AO23="",AND(AP23:BC23=""))</formula>
    </cfRule>
  </conditionalFormatting>
  <conditionalFormatting sqref="BA23">
    <cfRule type="expression" dxfId="7162" priority="7745">
      <formula>FL23&lt;&gt;""</formula>
    </cfRule>
    <cfRule type="expression" dxfId="7161" priority="7963">
      <formula>AND(AO23&lt;&gt;"",OR(AP23:BC23&lt;&gt;""))</formula>
    </cfRule>
    <cfRule type="expression" dxfId="7160" priority="7964">
      <formula>AND(AO23="",AND(AP23:BC23=""))</formula>
    </cfRule>
  </conditionalFormatting>
  <conditionalFormatting sqref="BB23">
    <cfRule type="expression" dxfId="7159" priority="7744">
      <formula>FL23&lt;&gt;""</formula>
    </cfRule>
    <cfRule type="expression" dxfId="7158" priority="7961">
      <formula>AND(AO23&lt;&gt;"",OR(AP23:BC23&lt;&gt;""))</formula>
    </cfRule>
    <cfRule type="expression" dxfId="7157" priority="7962">
      <formula>AND(AO23="",AND(AP23:BC23=""))</formula>
    </cfRule>
  </conditionalFormatting>
  <conditionalFormatting sqref="BC23">
    <cfRule type="expression" dxfId="7156" priority="7743">
      <formula>FL23&lt;&gt;""</formula>
    </cfRule>
    <cfRule type="expression" dxfId="7155" priority="7959">
      <formula>AND(AO23&lt;&gt;"",OR(AP23:BC23&lt;&gt;""))</formula>
    </cfRule>
    <cfRule type="expression" dxfId="7154" priority="7960">
      <formula>AND(AO23="",AND(AP23:BC23=""))</formula>
    </cfRule>
  </conditionalFormatting>
  <conditionalFormatting sqref="BF23">
    <cfRule type="expression" dxfId="7153" priority="7800">
      <formula>AND(BD23="独居",BF23&gt;=1)</formula>
    </cfRule>
    <cfRule type="expression" dxfId="7152" priority="7957">
      <formula>AND(BD23="同居",AND(BM23="",BF23&lt;&gt;COUNTA(BH23:BL23)))</formula>
    </cfRule>
    <cfRule type="expression" dxfId="7151" priority="7958">
      <formula>AND(BD23="同居",OR(BF23="",BF23=0))</formula>
    </cfRule>
  </conditionalFormatting>
  <conditionalFormatting sqref="BG23">
    <cfRule type="expression" dxfId="7150" priority="7955">
      <formula>AND(BD23="独居",BG23&gt;=1)</formula>
    </cfRule>
    <cfRule type="expression" dxfId="7149" priority="7956">
      <formula>AND(BD23="同居",OR(BG23="",BG23&gt;BF23))</formula>
    </cfRule>
  </conditionalFormatting>
  <conditionalFormatting sqref="BH23">
    <cfRule type="expression" dxfId="7148" priority="7948">
      <formula>AND(BD23="独居",OR(BH23:BM23&lt;&gt;""))</formula>
    </cfRule>
    <cfRule type="expression" dxfId="7147" priority="7954">
      <formula>AND(BD23="同居",AND(BM23="",BF23&lt;&gt;COUNTA(BH23:BL23)))</formula>
    </cfRule>
  </conditionalFormatting>
  <conditionalFormatting sqref="BI23">
    <cfRule type="expression" dxfId="7146" priority="7947">
      <formula>AND(BD23="独居",OR(BH23:BM23&lt;&gt;""))</formula>
    </cfRule>
    <cfRule type="expression" dxfId="7145" priority="7953">
      <formula>AND(BD23="同居",AND(BM23="",BF23&lt;&gt;COUNTA(BH23:BL23)))</formula>
    </cfRule>
  </conditionalFormatting>
  <conditionalFormatting sqref="BJ23">
    <cfRule type="expression" dxfId="7144" priority="7946">
      <formula>AND(BD23="独居",OR(BH23:BM23&lt;&gt;""))</formula>
    </cfRule>
    <cfRule type="expression" dxfId="7143" priority="7952">
      <formula>AND(BD23="同居",AND(BM23="",BF23&lt;&gt;COUNTA(BH23:BL23)))</formula>
    </cfRule>
  </conditionalFormatting>
  <conditionalFormatting sqref="BK23">
    <cfRule type="expression" dxfId="7142" priority="7945">
      <formula>AND(BD23="独居",OR(BH23:BM23&lt;&gt;""))</formula>
    </cfRule>
    <cfRule type="expression" dxfId="7141" priority="7951">
      <formula>AND(BD23="同居",AND(BM23="",BF23&lt;&gt;COUNTA(BH23:BL23)))</formula>
    </cfRule>
  </conditionalFormatting>
  <conditionalFormatting sqref="BL23">
    <cfRule type="expression" dxfId="7140" priority="7944">
      <formula>AND(BD23="独居",OR(BH23:BM23&lt;&gt;""))</formula>
    </cfRule>
    <cfRule type="expression" dxfId="7139" priority="7950">
      <formula>AND(BD23="同居",AND(BM23="",BF23&lt;&gt;COUNTA(BH23:BL23)))</formula>
    </cfRule>
  </conditionalFormatting>
  <conditionalFormatting sqref="BM23">
    <cfRule type="expression" dxfId="7138" priority="7943">
      <formula>AND(BD23="独居",OR(BH23:BM23&lt;&gt;""))</formula>
    </cfRule>
    <cfRule type="expression" dxfId="7137" priority="7949">
      <formula>AND(BD23="同居",AND(BM23="",BF23&lt;&gt;COUNTA(BH23:BL23)))</formula>
    </cfRule>
  </conditionalFormatting>
  <conditionalFormatting sqref="CF23">
    <cfRule type="expression" dxfId="7136" priority="7730">
      <formula>FL23&lt;&gt;""</formula>
    </cfRule>
    <cfRule type="expression" dxfId="7135" priority="7942">
      <formula>CF23=""</formula>
    </cfRule>
  </conditionalFormatting>
  <conditionalFormatting sqref="CG23">
    <cfRule type="expression" dxfId="7134" priority="7729">
      <formula>FL23&lt;&gt;""</formula>
    </cfRule>
    <cfRule type="expression" dxfId="7133" priority="7941">
      <formula>CG23=""</formula>
    </cfRule>
  </conditionalFormatting>
  <conditionalFormatting sqref="CH23">
    <cfRule type="expression" dxfId="7132" priority="7728">
      <formula>FL23&lt;&gt;""</formula>
    </cfRule>
    <cfRule type="expression" dxfId="7131" priority="7940">
      <formula>CH23=""</formula>
    </cfRule>
  </conditionalFormatting>
  <conditionalFormatting sqref="CI23">
    <cfRule type="expression" dxfId="7130" priority="7727">
      <formula>FL23&lt;&gt;""</formula>
    </cfRule>
    <cfRule type="expression" dxfId="7129" priority="7939">
      <formula>CI23=""</formula>
    </cfRule>
  </conditionalFormatting>
  <conditionalFormatting sqref="CJ23">
    <cfRule type="expression" dxfId="7128" priority="7726">
      <formula>FL23&lt;&gt;""</formula>
    </cfRule>
    <cfRule type="expression" dxfId="7127" priority="7938">
      <formula>CJ23=""</formula>
    </cfRule>
  </conditionalFormatting>
  <conditionalFormatting sqref="CK23">
    <cfRule type="expression" dxfId="7126" priority="7725">
      <formula>FL23&lt;&gt;""</formula>
    </cfRule>
    <cfRule type="expression" dxfId="7125" priority="7937">
      <formula>CK23=""</formula>
    </cfRule>
  </conditionalFormatting>
  <conditionalFormatting sqref="CL23">
    <cfRule type="expression" dxfId="7124" priority="7724">
      <formula>FL23&lt;&gt;""</formula>
    </cfRule>
    <cfRule type="expression" dxfId="7123" priority="7936">
      <formula>CL23=""</formula>
    </cfRule>
  </conditionalFormatting>
  <conditionalFormatting sqref="CM23">
    <cfRule type="expression" dxfId="7122" priority="7723">
      <formula>FL23&lt;&gt;""</formula>
    </cfRule>
    <cfRule type="expression" dxfId="7121" priority="7935">
      <formula>CM23=""</formula>
    </cfRule>
  </conditionalFormatting>
  <conditionalFormatting sqref="CN23">
    <cfRule type="expression" dxfId="7120" priority="7799">
      <formula>AND(CM23=0,CN23&lt;&gt;"")</formula>
    </cfRule>
    <cfRule type="expression" dxfId="7119" priority="7934">
      <formula>AND(CM23&gt;0,CN23="")</formula>
    </cfRule>
  </conditionalFormatting>
  <conditionalFormatting sqref="CO23">
    <cfRule type="expression" dxfId="7118" priority="7722">
      <formula>FL23&lt;&gt;""</formula>
    </cfRule>
    <cfRule type="expression" dxfId="7117" priority="7932">
      <formula>AND(CO23&lt;&gt;"",OR(CP23:CS23&lt;&gt;""))</formula>
    </cfRule>
    <cfRule type="expression" dxfId="7116" priority="7933">
      <formula>AND(CO23="",AND(CP23:CS23=""))</formula>
    </cfRule>
  </conditionalFormatting>
  <conditionalFormatting sqref="CP23">
    <cfRule type="expression" dxfId="7115" priority="7721">
      <formula>FL23&lt;&gt;""</formula>
    </cfRule>
    <cfRule type="expression" dxfId="7114" priority="7930">
      <formula>AND(CO23&lt;&gt;"",OR(CP23:CS23&lt;&gt;""))</formula>
    </cfRule>
    <cfRule type="expression" dxfId="7113" priority="7931">
      <formula>AND(CO23="",AND(CP23:CS23=""))</formula>
    </cfRule>
  </conditionalFormatting>
  <conditionalFormatting sqref="CQ23">
    <cfRule type="expression" dxfId="7112" priority="7720">
      <formula>FL23&lt;&gt;""</formula>
    </cfRule>
    <cfRule type="expression" dxfId="7111" priority="7928">
      <formula>AND(CO23&lt;&gt;"",OR(CP23:CS23&lt;&gt;""))</formula>
    </cfRule>
    <cfRule type="expression" dxfId="7110" priority="7929">
      <formula>AND(CO23="",AND(CP23:CS23=""))</formula>
    </cfRule>
  </conditionalFormatting>
  <conditionalFormatting sqref="CR23">
    <cfRule type="expression" dxfId="7109" priority="7719">
      <formula>FL23&lt;&gt;""</formula>
    </cfRule>
    <cfRule type="expression" dxfId="7108" priority="7926">
      <formula>AND(CO23&lt;&gt;"",OR(CP23:CS23&lt;&gt;""))</formula>
    </cfRule>
    <cfRule type="expression" dxfId="7107" priority="7927">
      <formula>AND(CO23="",AND(CP23:CS23=""))</formula>
    </cfRule>
  </conditionalFormatting>
  <conditionalFormatting sqref="CS23">
    <cfRule type="expression" dxfId="7106" priority="7718">
      <formula>FL23&lt;&gt;""</formula>
    </cfRule>
    <cfRule type="expression" dxfId="7105" priority="7924">
      <formula>AND(CO23&lt;&gt;"",OR(CP23:CS23&lt;&gt;""))</formula>
    </cfRule>
    <cfRule type="expression" dxfId="7104" priority="7925">
      <formula>AND(CO23="",AND(CP23:CS23=""))</formula>
    </cfRule>
  </conditionalFormatting>
  <conditionalFormatting sqref="CT23">
    <cfRule type="expression" dxfId="7103" priority="7717">
      <formula>FL23&lt;&gt;""</formula>
    </cfRule>
    <cfRule type="expression" dxfId="7102" priority="7923">
      <formula>CT23=""</formula>
    </cfRule>
  </conditionalFormatting>
  <conditionalFormatting sqref="CU23">
    <cfRule type="expression" dxfId="7101" priority="7716">
      <formula>FL23&lt;&gt;""</formula>
    </cfRule>
    <cfRule type="expression" dxfId="7100" priority="7922">
      <formula>CU23=""</formula>
    </cfRule>
  </conditionalFormatting>
  <conditionalFormatting sqref="CV23">
    <cfRule type="expression" dxfId="7099" priority="7715">
      <formula>FL23&lt;&gt;""</formula>
    </cfRule>
    <cfRule type="expression" dxfId="7098" priority="7920">
      <formula>AND(CV23&lt;&gt;"",OR(CW23:DH23&lt;&gt;""))</formula>
    </cfRule>
    <cfRule type="expression" dxfId="7097" priority="7921">
      <formula>AND(CV23="",AND(CW23:DH23=""))</formula>
    </cfRule>
  </conditionalFormatting>
  <conditionalFormatting sqref="CW23">
    <cfRule type="expression" dxfId="7096" priority="7714">
      <formula>FL23&lt;&gt;""</formula>
    </cfRule>
    <cfRule type="expression" dxfId="7095" priority="7894">
      <formula>AND(CX23&lt;&gt;"",CW23="")</formula>
    </cfRule>
    <cfRule type="expression" dxfId="7094" priority="7918">
      <formula>AND(CV23&lt;&gt;"",OR(CW23:DH23&lt;&gt;""))</formula>
    </cfRule>
    <cfRule type="expression" dxfId="7093" priority="7919">
      <formula>AND(CV23="",AND(CW23:DH23=""))</formula>
    </cfRule>
  </conditionalFormatting>
  <conditionalFormatting sqref="CX23">
    <cfRule type="expression" dxfId="7092" priority="7713">
      <formula>FL23&lt;&gt;""</formula>
    </cfRule>
    <cfRule type="expression" dxfId="7091" priority="7895">
      <formula>AND(CW23&lt;&gt;"",CX23="")</formula>
    </cfRule>
    <cfRule type="expression" dxfId="7090" priority="7916">
      <formula>AND(CV23&lt;&gt;"",OR(CW23:DH23&lt;&gt;""))</formula>
    </cfRule>
    <cfRule type="expression" dxfId="7089" priority="7917">
      <formula>AND(CV23="",AND(CW23:DH23=""))</formula>
    </cfRule>
  </conditionalFormatting>
  <conditionalFormatting sqref="CY23">
    <cfRule type="expression" dxfId="7088" priority="7712">
      <formula>FL23&lt;&gt;""</formula>
    </cfRule>
    <cfRule type="expression" dxfId="7087" priority="7914">
      <formula>AND(CV23&lt;&gt;"",OR(CW23:DH23&lt;&gt;""))</formula>
    </cfRule>
    <cfRule type="expression" dxfId="7086" priority="7915">
      <formula>AND(CV23="",AND(CW23:DH23=""))</formula>
    </cfRule>
  </conditionalFormatting>
  <conditionalFormatting sqref="CZ23">
    <cfRule type="expression" dxfId="7085" priority="7711">
      <formula>FL23&lt;&gt;""</formula>
    </cfRule>
    <cfRule type="expression" dxfId="7084" priority="7892">
      <formula>AND(DA23&lt;&gt;"",CZ23="")</formula>
    </cfRule>
    <cfRule type="expression" dxfId="7083" priority="7912">
      <formula>AND(CV23&lt;&gt;"",OR(CW23:DH23&lt;&gt;""))</formula>
    </cfRule>
    <cfRule type="expression" dxfId="7082" priority="7913">
      <formula>AND(CV23="",AND(CW23:DH23=""))</formula>
    </cfRule>
  </conditionalFormatting>
  <conditionalFormatting sqref="DA23">
    <cfRule type="expression" dxfId="7081" priority="7710">
      <formula>FL23&lt;&gt;""</formula>
    </cfRule>
    <cfRule type="expression" dxfId="7080" priority="7893">
      <formula>AND(CZ23&lt;&gt;"",DA23="")</formula>
    </cfRule>
    <cfRule type="expression" dxfId="7079" priority="7910">
      <formula>AND(CV23&lt;&gt;"",OR(CW23:DH23&lt;&gt;""))</formula>
    </cfRule>
    <cfRule type="expression" dxfId="7078" priority="7911">
      <formula>AND(CV23="",AND(CW23:DH23=""))</formula>
    </cfRule>
  </conditionalFormatting>
  <conditionalFormatting sqref="DB23">
    <cfRule type="expression" dxfId="7077" priority="7709">
      <formula>FL23&lt;&gt;""</formula>
    </cfRule>
    <cfRule type="expression" dxfId="7076" priority="7908">
      <formula>AND(CV23&lt;&gt;"",OR(CW23:DH23&lt;&gt;""))</formula>
    </cfRule>
    <cfRule type="expression" dxfId="7075" priority="7909">
      <formula>AND(CV23="",AND(CW23:DH23=""))</formula>
    </cfRule>
  </conditionalFormatting>
  <conditionalFormatting sqref="DC23">
    <cfRule type="expression" dxfId="7074" priority="7708">
      <formula>FL23&lt;&gt;""</formula>
    </cfRule>
    <cfRule type="expression" dxfId="7073" priority="7906">
      <formula>AND(CV23&lt;&gt;"",OR(CW23:DH23&lt;&gt;""))</formula>
    </cfRule>
    <cfRule type="expression" dxfId="7072" priority="7907">
      <formula>AND(CV23="",AND(CW23:DH23=""))</formula>
    </cfRule>
  </conditionalFormatting>
  <conditionalFormatting sqref="DD23">
    <cfRule type="expression" dxfId="7071" priority="7707">
      <formula>FL23&lt;&gt;""</formula>
    </cfRule>
    <cfRule type="expression" dxfId="7070" priority="7904">
      <formula>AND(CV23&lt;&gt;"",OR(CW23:DH23&lt;&gt;""))</formula>
    </cfRule>
    <cfRule type="expression" dxfId="7069" priority="7905">
      <formula>AND(CV23="",AND(CW23:DH23=""))</formula>
    </cfRule>
  </conditionalFormatting>
  <conditionalFormatting sqref="DE23">
    <cfRule type="expression" dxfId="7068" priority="7706">
      <formula>FL23&lt;&gt;""</formula>
    </cfRule>
    <cfRule type="expression" dxfId="7067" priority="7888">
      <formula>AND(DF23&lt;&gt;"",DE23="")</formula>
    </cfRule>
    <cfRule type="expression" dxfId="7066" priority="7902">
      <formula>AND(CV23&lt;&gt;"",OR(CW23:DH23&lt;&gt;""))</formula>
    </cfRule>
    <cfRule type="expression" dxfId="7065" priority="7903">
      <formula>AND(CV23="",AND(CW23:DH23=""))</formula>
    </cfRule>
  </conditionalFormatting>
  <conditionalFormatting sqref="DF23">
    <cfRule type="expression" dxfId="7064" priority="7705">
      <formula>FL23&lt;&gt;""</formula>
    </cfRule>
    <cfRule type="expression" dxfId="7063" priority="7889">
      <formula>AND(DE23&lt;&gt;"",DF23="")</formula>
    </cfRule>
    <cfRule type="expression" dxfId="7062" priority="7900">
      <formula>AND(CV23&lt;&gt;"",OR(CW23:DH23&lt;&gt;""))</formula>
    </cfRule>
    <cfRule type="expression" dxfId="7061" priority="7901">
      <formula>AND(CV23="",AND(CW23:DH23=""))</formula>
    </cfRule>
  </conditionalFormatting>
  <conditionalFormatting sqref="DG23">
    <cfRule type="expression" dxfId="7060" priority="7704">
      <formula>FL23&lt;&gt;""</formula>
    </cfRule>
    <cfRule type="expression" dxfId="7059" priority="7898">
      <formula>AND(CV23&lt;&gt;"",OR(CW23:DH23&lt;&gt;""))</formula>
    </cfRule>
    <cfRule type="expression" dxfId="7058" priority="7899">
      <formula>AND(CV23="",AND(CW23:DH23=""))</formula>
    </cfRule>
  </conditionalFormatting>
  <conditionalFormatting sqref="DH23">
    <cfRule type="expression" dxfId="7057" priority="7703">
      <formula>FL23&lt;&gt;""</formula>
    </cfRule>
    <cfRule type="expression" dxfId="7056" priority="7896">
      <formula>AND(CV23&lt;&gt;"",OR(CW23:DH23&lt;&gt;""))</formula>
    </cfRule>
    <cfRule type="expression" dxfId="7055" priority="7897">
      <formula>AND(CV23="",AND(CW23:DH23=""))</formula>
    </cfRule>
  </conditionalFormatting>
  <conditionalFormatting sqref="DI23">
    <cfRule type="expression" dxfId="7054" priority="7702">
      <formula>FL23&lt;&gt;""</formula>
    </cfRule>
    <cfRule type="expression" dxfId="7053" priority="7891">
      <formula>DI23=""</formula>
    </cfRule>
  </conditionalFormatting>
  <conditionalFormatting sqref="DJ23">
    <cfRule type="expression" dxfId="7052" priority="7701">
      <formula>FL23&lt;&gt;""</formula>
    </cfRule>
    <cfRule type="expression" dxfId="7051" priority="7890">
      <formula>AND(DI23&lt;&gt;"自立",DJ23="")</formula>
    </cfRule>
  </conditionalFormatting>
  <conditionalFormatting sqref="DK23">
    <cfRule type="expression" dxfId="7050" priority="7700">
      <formula>FL23&lt;&gt;""</formula>
    </cfRule>
    <cfRule type="expression" dxfId="7049" priority="7887">
      <formula>DK23=""</formula>
    </cfRule>
  </conditionalFormatting>
  <conditionalFormatting sqref="DL23">
    <cfRule type="expression" dxfId="7048" priority="7885">
      <formula>AND(DK23&lt;&gt;"アレルギー食",DL23&lt;&gt;"")</formula>
    </cfRule>
    <cfRule type="expression" dxfId="7047" priority="7886">
      <formula>AND(DK23="アレルギー食",DL23="")</formula>
    </cfRule>
  </conditionalFormatting>
  <conditionalFormatting sqref="DM23">
    <cfRule type="expression" dxfId="7046" priority="7699">
      <formula>FL23&lt;&gt;""</formula>
    </cfRule>
    <cfRule type="expression" dxfId="7045" priority="7884">
      <formula>DM23=""</formula>
    </cfRule>
  </conditionalFormatting>
  <conditionalFormatting sqref="DN23">
    <cfRule type="expression" dxfId="7044" priority="7698">
      <formula>FL23&lt;&gt;""</formula>
    </cfRule>
    <cfRule type="expression" dxfId="7043" priority="7878">
      <formula>AND(DN23&lt;&gt;"",DM23="")</formula>
    </cfRule>
    <cfRule type="expression" dxfId="7042" priority="7882">
      <formula>AND(DM23&lt;&gt;"自立",DN23="")</formula>
    </cfRule>
    <cfRule type="expression" dxfId="7041" priority="7883">
      <formula>AND(DM23="自立",DN23&lt;&gt;"")</formula>
    </cfRule>
  </conditionalFormatting>
  <conditionalFormatting sqref="DO23">
    <cfRule type="expression" dxfId="7040" priority="7697">
      <formula>FL23&lt;&gt;""</formula>
    </cfRule>
    <cfRule type="expression" dxfId="7039" priority="7881">
      <formula>DO23=""</formula>
    </cfRule>
  </conditionalFormatting>
  <conditionalFormatting sqref="DP23">
    <cfRule type="expression" dxfId="7038" priority="7696">
      <formula>FL23&lt;&gt;""</formula>
    </cfRule>
    <cfRule type="expression" dxfId="7037" priority="7877">
      <formula>AND(DP23&lt;&gt;"",DO23="")</formula>
    </cfRule>
    <cfRule type="expression" dxfId="7036" priority="7879">
      <formula>AND(DO23&lt;&gt;"自立",DP23="")</formula>
    </cfRule>
    <cfRule type="expression" dxfId="7035" priority="7880">
      <formula>AND(DO23="自立",DP23&lt;&gt;"")</formula>
    </cfRule>
  </conditionalFormatting>
  <conditionalFormatting sqref="DQ23">
    <cfRule type="expression" dxfId="7034" priority="7695">
      <formula>FL23&lt;&gt;""</formula>
    </cfRule>
    <cfRule type="expression" dxfId="7033" priority="7876">
      <formula>DQ23=""</formula>
    </cfRule>
  </conditionalFormatting>
  <conditionalFormatting sqref="DR23">
    <cfRule type="expression" dxfId="7032" priority="7694">
      <formula>FL23&lt;&gt;""</formula>
    </cfRule>
    <cfRule type="expression" dxfId="7031" priority="7873">
      <formula>AND(DR23&lt;&gt;"",DQ23="")</formula>
    </cfRule>
    <cfRule type="expression" dxfId="7030" priority="7874">
      <formula>AND(DQ23&lt;&gt;"自立",DR23="")</formula>
    </cfRule>
    <cfRule type="expression" dxfId="7029" priority="7875">
      <formula>AND(DQ23="自立",DR23&lt;&gt;"")</formula>
    </cfRule>
  </conditionalFormatting>
  <conditionalFormatting sqref="DS23">
    <cfRule type="expression" dxfId="7028" priority="7693">
      <formula>FL23&lt;&gt;""</formula>
    </cfRule>
    <cfRule type="expression" dxfId="7027" priority="7872">
      <formula>DS23=""</formula>
    </cfRule>
  </conditionalFormatting>
  <conditionalFormatting sqref="DU23">
    <cfRule type="expression" dxfId="7026" priority="7691">
      <formula>FL23&lt;&gt;""</formula>
    </cfRule>
    <cfRule type="expression" dxfId="7025" priority="7871">
      <formula>DU23=""</formula>
    </cfRule>
  </conditionalFormatting>
  <conditionalFormatting sqref="DZ23">
    <cfRule type="expression" dxfId="7024" priority="7689">
      <formula>FL23&lt;&gt;""</formula>
    </cfRule>
    <cfRule type="expression" dxfId="7023" priority="7821">
      <formula>AND(EA23&lt;&gt;"",DZ23&lt;&gt;"その他")</formula>
    </cfRule>
    <cfRule type="expression" dxfId="7022" priority="7870">
      <formula>DZ23=""</formula>
    </cfRule>
  </conditionalFormatting>
  <conditionalFormatting sqref="EA23">
    <cfRule type="expression" dxfId="7021" priority="7868">
      <formula>AND(DZ23&lt;&gt;"その他",EA23&lt;&gt;"")</formula>
    </cfRule>
    <cfRule type="expression" dxfId="7020" priority="7869">
      <formula>AND(DZ23="その他",EA23="")</formula>
    </cfRule>
  </conditionalFormatting>
  <conditionalFormatting sqref="EB23">
    <cfRule type="expression" dxfId="7019" priority="7688">
      <formula>FL23&lt;&gt;""</formula>
    </cfRule>
    <cfRule type="expression" dxfId="7018" priority="7867">
      <formula>AND(EB23:EH23="")</formula>
    </cfRule>
  </conditionalFormatting>
  <conditionalFormatting sqref="EC23">
    <cfRule type="expression" dxfId="7017" priority="7687">
      <formula>FL23&lt;&gt;""</formula>
    </cfRule>
    <cfRule type="expression" dxfId="7016" priority="7866">
      <formula>AND(EB23:EH23="")</formula>
    </cfRule>
  </conditionalFormatting>
  <conditionalFormatting sqref="ED23">
    <cfRule type="expression" dxfId="7015" priority="7686">
      <formula>FL23&lt;&gt;""</formula>
    </cfRule>
    <cfRule type="expression" dxfId="7014" priority="7865">
      <formula>AND(EB23:EH23="")</formula>
    </cfRule>
  </conditionalFormatting>
  <conditionalFormatting sqref="EE23">
    <cfRule type="expression" dxfId="7013" priority="7685">
      <formula>FL23&lt;&gt;""</formula>
    </cfRule>
    <cfRule type="expression" dxfId="7012" priority="7864">
      <formula>AND(EB23:EH23="")</formula>
    </cfRule>
  </conditionalFormatting>
  <conditionalFormatting sqref="EF23">
    <cfRule type="expression" dxfId="7011" priority="7684">
      <formula>FL23&lt;&gt;""</formula>
    </cfRule>
    <cfRule type="expression" dxfId="7010" priority="7863">
      <formula>AND(EB23:EH23="")</formula>
    </cfRule>
  </conditionalFormatting>
  <conditionalFormatting sqref="EG23">
    <cfRule type="expression" dxfId="7009" priority="7683">
      <formula>FL23&lt;&gt;""</formula>
    </cfRule>
    <cfRule type="expression" dxfId="7008" priority="7862">
      <formula>AND(EB23:EH23="")</formula>
    </cfRule>
  </conditionalFormatting>
  <conditionalFormatting sqref="EH23">
    <cfRule type="expression" dxfId="7007" priority="7682">
      <formula>FL23&lt;&gt;""</formula>
    </cfRule>
    <cfRule type="expression" dxfId="7006" priority="7861">
      <formula>AND(EB23:EH23="")</formula>
    </cfRule>
  </conditionalFormatting>
  <conditionalFormatting sqref="EK23">
    <cfRule type="expression" dxfId="7005" priority="7681">
      <formula>FL23&lt;&gt;""</formula>
    </cfRule>
    <cfRule type="expression" dxfId="7004" priority="7859">
      <formula>AND(EJ23&lt;&gt;"",EK23&lt;&gt;"")</formula>
    </cfRule>
    <cfRule type="expression" dxfId="7003" priority="7860">
      <formula>AND(EJ23="",EK23="")</formula>
    </cfRule>
  </conditionalFormatting>
  <conditionalFormatting sqref="EL23">
    <cfRule type="expression" dxfId="7002" priority="7680">
      <formula>FL23&lt;&gt;""</formula>
    </cfRule>
    <cfRule type="expression" dxfId="7001" priority="7857">
      <formula>AND(EJ23&lt;&gt;"",EL23&lt;&gt;"")</formula>
    </cfRule>
    <cfRule type="expression" dxfId="7000" priority="7858">
      <formula>AND(EJ23="",EL23="")</formula>
    </cfRule>
  </conditionalFormatting>
  <conditionalFormatting sqref="EM23">
    <cfRule type="expression" dxfId="6999" priority="7679">
      <formula>FL23&lt;&gt;""</formula>
    </cfRule>
    <cfRule type="expression" dxfId="6998" priority="7855">
      <formula>AND(EJ23&lt;&gt;"",EM23&lt;&gt;"")</formula>
    </cfRule>
    <cfRule type="expression" dxfId="6997" priority="7856">
      <formula>AND(EJ23="",EM23="")</formula>
    </cfRule>
  </conditionalFormatting>
  <conditionalFormatting sqref="EO23">
    <cfRule type="expression" dxfId="6996" priority="7849">
      <formula>AND(EJ23&lt;&gt;"",EO23&lt;&gt;"")</formula>
    </cfRule>
    <cfRule type="expression" dxfId="6995" priority="7853">
      <formula>AND(EO23&lt;&gt;"",EN23="")</formula>
    </cfRule>
    <cfRule type="expression" dxfId="6994" priority="7854">
      <formula>AND(EN23&lt;&gt;"",EO23="")</formula>
    </cfRule>
  </conditionalFormatting>
  <conditionalFormatting sqref="EP23">
    <cfRule type="expression" dxfId="6993" priority="7848">
      <formula>AND(EJ23&lt;&gt;"",EP23&lt;&gt;"")</formula>
    </cfRule>
    <cfRule type="expression" dxfId="6992" priority="7851">
      <formula>AND(EP23&lt;&gt;"",EN23="")</formula>
    </cfRule>
    <cfRule type="expression" dxfId="6991" priority="7852">
      <formula>AND(EN23&lt;&gt;"",EP23="")</formula>
    </cfRule>
  </conditionalFormatting>
  <conditionalFormatting sqref="EN23">
    <cfRule type="expression" dxfId="6990" priority="7850">
      <formula>AND(EJ23&lt;&gt;"",EN23&lt;&gt;"")</formula>
    </cfRule>
  </conditionalFormatting>
  <conditionalFormatting sqref="ER23">
    <cfRule type="expression" dxfId="6989" priority="7678">
      <formula>FL23&lt;&gt;""</formula>
    </cfRule>
    <cfRule type="expression" dxfId="6988" priority="7846">
      <formula>AND(EQ23&lt;&gt;"",ER23&lt;&gt;"")</formula>
    </cfRule>
    <cfRule type="expression" dxfId="6987" priority="7847">
      <formula>AND(EQ23="",ER23="")</formula>
    </cfRule>
  </conditionalFormatting>
  <conditionalFormatting sqref="ES23">
    <cfRule type="expression" dxfId="6986" priority="7677">
      <formula>FL23&lt;&gt;""</formula>
    </cfRule>
    <cfRule type="expression" dxfId="6985" priority="7844">
      <formula>AND(EQ23&lt;&gt;"",ES23&lt;&gt;"")</formula>
    </cfRule>
    <cfRule type="expression" dxfId="6984" priority="7845">
      <formula>AND(EQ23="",ES23="")</formula>
    </cfRule>
  </conditionalFormatting>
  <conditionalFormatting sqref="ET23">
    <cfRule type="expression" dxfId="6983" priority="7676">
      <formula>FL23&lt;&gt;""</formula>
    </cfRule>
    <cfRule type="expression" dxfId="6982" priority="7842">
      <formula>AND(EQ23&lt;&gt;"",ET23&lt;&gt;"")</formula>
    </cfRule>
    <cfRule type="expression" dxfId="6981" priority="7843">
      <formula>AND(EQ23="",ET23="")</formula>
    </cfRule>
  </conditionalFormatting>
  <conditionalFormatting sqref="EV23">
    <cfRule type="expression" dxfId="6980" priority="7836">
      <formula>AND(EQ23&lt;&gt;"",EV23&lt;&gt;"")</formula>
    </cfRule>
    <cfRule type="expression" dxfId="6979" priority="7840">
      <formula>AND(EV23&lt;&gt;"",EU23="")</formula>
    </cfRule>
    <cfRule type="expression" dxfId="6978" priority="7841">
      <formula>AND(EU23&lt;&gt;"",EV23="")</formula>
    </cfRule>
  </conditionalFormatting>
  <conditionalFormatting sqref="EW23">
    <cfRule type="expression" dxfId="6977" priority="7835">
      <formula>AND(EQ23&lt;&gt;"",EW23&lt;&gt;"")</formula>
    </cfRule>
    <cfRule type="expression" dxfId="6976" priority="7838">
      <formula>AND(EW23&lt;&gt;"",EU23="")</formula>
    </cfRule>
    <cfRule type="expression" dxfId="6975" priority="7839">
      <formula>AND(EU23&lt;&gt;"",EW23="")</formula>
    </cfRule>
  </conditionalFormatting>
  <conditionalFormatting sqref="EU23">
    <cfRule type="expression" dxfId="6974" priority="7837">
      <formula>AND(EQ23&lt;&gt;"",EU23&lt;&gt;"")</formula>
    </cfRule>
  </conditionalFormatting>
  <conditionalFormatting sqref="EQ23">
    <cfRule type="expression" dxfId="6973" priority="7834">
      <formula>AND(EQ23&lt;&gt;"",OR(ER23:EW23&lt;&gt;""))</formula>
    </cfRule>
  </conditionalFormatting>
  <conditionalFormatting sqref="EJ23">
    <cfRule type="expression" dxfId="6972" priority="7833">
      <formula>AND(EJ23&lt;&gt;"",OR(EK23:EP23&lt;&gt;""))</formula>
    </cfRule>
  </conditionalFormatting>
  <conditionalFormatting sqref="EX23">
    <cfRule type="expression" dxfId="6971" priority="7675">
      <formula>FL23&lt;&gt;""</formula>
    </cfRule>
    <cfRule type="expression" dxfId="6970" priority="7832">
      <formula>AND(EX23:FC23="")</formula>
    </cfRule>
  </conditionalFormatting>
  <conditionalFormatting sqref="EY23">
    <cfRule type="expression" dxfId="6969" priority="7674">
      <formula>FL23&lt;&gt;""</formula>
    </cfRule>
    <cfRule type="expression" dxfId="6968" priority="7831">
      <formula>AND(EX23:FC23="")</formula>
    </cfRule>
  </conditionalFormatting>
  <conditionalFormatting sqref="EZ23">
    <cfRule type="expression" dxfId="6967" priority="7673">
      <formula>FL23&lt;&gt;""</formula>
    </cfRule>
    <cfRule type="expression" dxfId="6966" priority="7830">
      <formula>AND(EX23:FC23="")</formula>
    </cfRule>
  </conditionalFormatting>
  <conditionalFormatting sqref="FA23">
    <cfRule type="expression" dxfId="6965" priority="7672">
      <formula>FL23&lt;&gt;""</formula>
    </cfRule>
    <cfRule type="expression" dxfId="6964" priority="7829">
      <formula>AND(EX23:FC23="")</formula>
    </cfRule>
  </conditionalFormatting>
  <conditionalFormatting sqref="FC23">
    <cfRule type="expression" dxfId="6963" priority="7670">
      <formula>FL23&lt;&gt;""</formula>
    </cfRule>
    <cfRule type="expression" dxfId="6962" priority="7828">
      <formula>AND(EX23:FC23="")</formula>
    </cfRule>
  </conditionalFormatting>
  <conditionalFormatting sqref="FB23">
    <cfRule type="expression" dxfId="6961" priority="7671">
      <formula>FL23&lt;&gt;""</formula>
    </cfRule>
    <cfRule type="expression" dxfId="6960" priority="7827">
      <formula>AND(EX23:FC23="")</formula>
    </cfRule>
  </conditionalFormatting>
  <conditionalFormatting sqref="FD23">
    <cfRule type="expression" dxfId="6959" priority="7669">
      <formula>FL23&lt;&gt;""</formula>
    </cfRule>
    <cfRule type="expression" dxfId="6958" priority="7826">
      <formula>FD23=""</formula>
    </cfRule>
  </conditionalFormatting>
  <conditionalFormatting sqref="FE23">
    <cfRule type="expression" dxfId="6957" priority="7824">
      <formula>AND(FD23&lt;&gt;"2人以上の体制",FE23&lt;&gt;"")</formula>
    </cfRule>
    <cfRule type="expression" dxfId="6956" priority="7825">
      <formula>AND(FD23="2人以上の体制",FE23="")</formula>
    </cfRule>
  </conditionalFormatting>
  <conditionalFormatting sqref="FF23">
    <cfRule type="expression" dxfId="6955" priority="7668">
      <formula>FL23&lt;&gt;""</formula>
    </cfRule>
    <cfRule type="expression" dxfId="6954" priority="7823">
      <formula>FF23=""</formula>
    </cfRule>
  </conditionalFormatting>
  <conditionalFormatting sqref="FG23">
    <cfRule type="expression" dxfId="6953" priority="7667">
      <formula>FL23&lt;&gt;""</formula>
    </cfRule>
    <cfRule type="expression" dxfId="6952" priority="7822">
      <formula>FG23=""</formula>
    </cfRule>
  </conditionalFormatting>
  <conditionalFormatting sqref="BN23">
    <cfRule type="expression" dxfId="6951" priority="7741">
      <formula>FL23&lt;&gt;""</formula>
    </cfRule>
    <cfRule type="expression" dxfId="6950" priority="7820">
      <formula>BN23=""</formula>
    </cfRule>
  </conditionalFormatting>
  <conditionalFormatting sqref="BO23">
    <cfRule type="expression" dxfId="6949" priority="7740">
      <formula>FL23&lt;&gt;""</formula>
    </cfRule>
    <cfRule type="expression" dxfId="6948" priority="7819">
      <formula>BO23=""</formula>
    </cfRule>
  </conditionalFormatting>
  <conditionalFormatting sqref="BP23">
    <cfRule type="expression" dxfId="6947" priority="7739">
      <formula>FL23&lt;&gt;""</formula>
    </cfRule>
    <cfRule type="expression" dxfId="6946" priority="7818">
      <formula>BP23=""</formula>
    </cfRule>
  </conditionalFormatting>
  <conditionalFormatting sqref="BQ23">
    <cfRule type="expression" dxfId="6945" priority="7738">
      <formula>FL23&lt;&gt;""</formula>
    </cfRule>
    <cfRule type="expression" dxfId="6944" priority="7807">
      <formula>AND(BQ23:BR23="")</formula>
    </cfRule>
  </conditionalFormatting>
  <conditionalFormatting sqref="BR23">
    <cfRule type="expression" dxfId="6943" priority="7737">
      <formula>FL23&lt;&gt;""</formula>
    </cfRule>
    <cfRule type="expression" dxfId="6942" priority="7817">
      <formula>AND(BQ23:BR23="")</formula>
    </cfRule>
  </conditionalFormatting>
  <conditionalFormatting sqref="BT23">
    <cfRule type="expression" dxfId="6941" priority="7812">
      <formula>AND(BS23="",BT23&lt;&gt;"")</formula>
    </cfRule>
    <cfRule type="expression" dxfId="6940" priority="7816">
      <formula>AND(BS23&lt;&gt;"",BT23="")</formula>
    </cfRule>
  </conditionalFormatting>
  <conditionalFormatting sqref="BU23">
    <cfRule type="expression" dxfId="6939" priority="7811">
      <formula>AND(BS23="",BU23&lt;&gt;"")</formula>
    </cfRule>
    <cfRule type="expression" dxfId="6938" priority="7815">
      <formula>AND(BS23&lt;&gt;"",BU23="")</formula>
    </cfRule>
  </conditionalFormatting>
  <conditionalFormatting sqref="BV23">
    <cfRule type="expression" dxfId="6937" priority="7810">
      <formula>AND(BS23="",BV23&lt;&gt;"")</formula>
    </cfRule>
    <cfRule type="expression" dxfId="6936" priority="7814">
      <formula>AND(BS23&lt;&gt;"",AND(BV23:BW23=""))</formula>
    </cfRule>
  </conditionalFormatting>
  <conditionalFormatting sqref="BW23">
    <cfRule type="expression" dxfId="6935" priority="7809">
      <formula>AND(BS23="",BW23&lt;&gt;"")</formula>
    </cfRule>
    <cfRule type="expression" dxfId="6934" priority="7813">
      <formula>AND(BS23&lt;&gt;"",AND(BV23:BW23=""))</formula>
    </cfRule>
  </conditionalFormatting>
  <conditionalFormatting sqref="BS23">
    <cfRule type="expression" dxfId="6933" priority="7808">
      <formula>AND(BS23="",OR(BT23:BW23&lt;&gt;""))</formula>
    </cfRule>
  </conditionalFormatting>
  <conditionalFormatting sqref="BX23">
    <cfRule type="expression" dxfId="6932" priority="7736">
      <formula>FL23&lt;&gt;""</formula>
    </cfRule>
    <cfRule type="expression" dxfId="6931" priority="7806">
      <formula>BX23=""</formula>
    </cfRule>
  </conditionalFormatting>
  <conditionalFormatting sqref="BY23">
    <cfRule type="expression" dxfId="6930" priority="7735">
      <formula>FL23&lt;&gt;""</formula>
    </cfRule>
    <cfRule type="expression" dxfId="6929" priority="7805">
      <formula>BY23=""</formula>
    </cfRule>
  </conditionalFormatting>
  <conditionalFormatting sqref="CB23">
    <cfRule type="expression" dxfId="6928" priority="7734">
      <formula>FL23&lt;&gt;""</formula>
    </cfRule>
    <cfRule type="expression" dxfId="6927" priority="7804">
      <formula>CB23=""</formula>
    </cfRule>
  </conditionalFormatting>
  <conditionalFormatting sqref="CC23">
    <cfRule type="expression" dxfId="6926" priority="7733">
      <formula>FL23&lt;&gt;""</formula>
    </cfRule>
    <cfRule type="expression" dxfId="6925" priority="7803">
      <formula>CC23=""</formula>
    </cfRule>
  </conditionalFormatting>
  <conditionalFormatting sqref="CD23">
    <cfRule type="expression" dxfId="6924" priority="7732">
      <formula>FL23&lt;&gt;""</formula>
    </cfRule>
    <cfRule type="expression" dxfId="6923" priority="7802">
      <formula>CD23=""</formula>
    </cfRule>
  </conditionalFormatting>
  <conditionalFormatting sqref="FJ23">
    <cfRule type="expression" dxfId="6922" priority="7801">
      <formula>FJ23=""</formula>
    </cfRule>
  </conditionalFormatting>
  <conditionalFormatting sqref="H23">
    <cfRule type="expression" dxfId="6921" priority="7782">
      <formula>FL23&lt;&gt;""</formula>
    </cfRule>
    <cfRule type="expression" dxfId="6920" priority="7798">
      <formula>H23=""</formula>
    </cfRule>
  </conditionalFormatting>
  <conditionalFormatting sqref="B23">
    <cfRule type="expression" dxfId="6919" priority="7666">
      <formula>FL23&lt;&gt;""</formula>
    </cfRule>
    <cfRule type="expression" dxfId="6918" priority="7797">
      <formula>B23=""</formula>
    </cfRule>
  </conditionalFormatting>
  <conditionalFormatting sqref="CE23">
    <cfRule type="expression" dxfId="6917" priority="7731">
      <formula>FL23&lt;&gt;""</formula>
    </cfRule>
    <cfRule type="expression" dxfId="6916" priority="7796">
      <formula>CE23=""</formula>
    </cfRule>
  </conditionalFormatting>
  <conditionalFormatting sqref="EI23">
    <cfRule type="expression" dxfId="6915" priority="7795">
      <formula>AND(OR(EB23:EG23&lt;&gt;""),EI23="")</formula>
    </cfRule>
  </conditionalFormatting>
  <conditionalFormatting sqref="BD23">
    <cfRule type="expression" dxfId="6914" priority="7742">
      <formula>FL23&lt;&gt;""</formula>
    </cfRule>
    <cfRule type="expression" dxfId="6913" priority="7794">
      <formula>BD23=""</formula>
    </cfRule>
  </conditionalFormatting>
  <conditionalFormatting sqref="BE23">
    <cfRule type="expression" dxfId="6912" priority="7793">
      <formula>AND(BD23="同居",AND(BE23="",BF23=""))</formula>
    </cfRule>
  </conditionalFormatting>
  <conditionalFormatting sqref="CA23">
    <cfRule type="expression" dxfId="6911" priority="7792">
      <formula>AND(BZ23&lt;&gt;"",CA23="")</formula>
    </cfRule>
  </conditionalFormatting>
  <conditionalFormatting sqref="BZ23">
    <cfRule type="expression" dxfId="6910" priority="7791">
      <formula>AND(BZ23="",CA23&lt;&gt;"")</formula>
    </cfRule>
  </conditionalFormatting>
  <conditionalFormatting sqref="DT23">
    <cfRule type="expression" dxfId="6909" priority="7692">
      <formula>FL23&lt;&gt;""</formula>
    </cfRule>
    <cfRule type="expression" dxfId="6908" priority="7788">
      <formula>AND(DT23&lt;&gt;"",DS23="")</formula>
    </cfRule>
    <cfRule type="expression" dxfId="6907" priority="7789">
      <formula>AND(DS23&lt;&gt;"自立",DT23="")</formula>
    </cfRule>
    <cfRule type="expression" dxfId="6906" priority="7790">
      <formula>AND(DS23="自立",DT23&lt;&gt;"")</formula>
    </cfRule>
  </conditionalFormatting>
  <conditionalFormatting sqref="DV23">
    <cfRule type="expression" dxfId="6905" priority="7690">
      <formula>FL23&lt;&gt;""</formula>
    </cfRule>
    <cfRule type="expression" dxfId="6904" priority="7785">
      <formula>AND(DV23&lt;&gt;"",DU23="")</formula>
    </cfRule>
    <cfRule type="expression" dxfId="6903" priority="7786">
      <formula>AND(DU23="自立",DV23&lt;&gt;"")</formula>
    </cfRule>
    <cfRule type="expression" dxfId="6902" priority="7787">
      <formula>AND(DU23&lt;&gt;"自立",DV23="")</formula>
    </cfRule>
  </conditionalFormatting>
  <conditionalFormatting sqref="I23">
    <cfRule type="expression" dxfId="6901" priority="7784">
      <formula>I23=""</formula>
    </cfRule>
  </conditionalFormatting>
  <conditionalFormatting sqref="O23">
    <cfRule type="expression" dxfId="6900" priority="7778">
      <formula>FL23&lt;&gt;""</formula>
    </cfRule>
    <cfRule type="expression" dxfId="6899" priority="7783">
      <formula>O23=""</formula>
    </cfRule>
  </conditionalFormatting>
  <conditionalFormatting sqref="FM23">
    <cfRule type="expression" dxfId="6898" priority="7661">
      <formula>AND(FM23="",AND(P23:FI23=""))</formula>
    </cfRule>
    <cfRule type="expression" dxfId="6897" priority="7662">
      <formula>AND(FM23&lt;&gt;"",OR(P23:FI23&lt;&gt;""))</formula>
    </cfRule>
  </conditionalFormatting>
  <conditionalFormatting sqref="FL23">
    <cfRule type="expression" dxfId="6896" priority="7663">
      <formula>AND(FL23="",AND(P23:FI23=""))</formula>
    </cfRule>
    <cfRule type="expression" dxfId="6895" priority="7665">
      <formula>AND(FL23&lt;&gt;"",OR(P23:FI23&lt;&gt;""))</formula>
    </cfRule>
  </conditionalFormatting>
  <conditionalFormatting sqref="FK23">
    <cfRule type="expression" dxfId="6894" priority="7664">
      <formula>FK23=""</formula>
    </cfRule>
  </conditionalFormatting>
  <conditionalFormatting sqref="C24">
    <cfRule type="expression" dxfId="6893" priority="7660">
      <formula>C24=""</formula>
    </cfRule>
  </conditionalFormatting>
  <conditionalFormatting sqref="D24">
    <cfRule type="expression" dxfId="6892" priority="7659">
      <formula>D24=""</formula>
    </cfRule>
  </conditionalFormatting>
  <conditionalFormatting sqref="E24">
    <cfRule type="expression" dxfId="6891" priority="7658">
      <formula>E24=""</formula>
    </cfRule>
  </conditionalFormatting>
  <conditionalFormatting sqref="G24">
    <cfRule type="expression" dxfId="6890" priority="7657">
      <formula>G24=""</formula>
    </cfRule>
  </conditionalFormatting>
  <conditionalFormatting sqref="J24">
    <cfRule type="expression" dxfId="6889" priority="7398">
      <formula>FL24&lt;&gt;""</formula>
    </cfRule>
    <cfRule type="expression" dxfId="6888" priority="7656">
      <formula>AND(J24="",K24="")</formula>
    </cfRule>
  </conditionalFormatting>
  <conditionalFormatting sqref="K24">
    <cfRule type="expression" dxfId="6887" priority="7397">
      <formula>FL24&lt;&gt;""</formula>
    </cfRule>
    <cfRule type="expression" dxfId="6886" priority="7655">
      <formula>AND(J24="",K24="")</formula>
    </cfRule>
  </conditionalFormatting>
  <conditionalFormatting sqref="N24">
    <cfRule type="expression" dxfId="6885" priority="7396">
      <formula>FL24&lt;&gt;""</formula>
    </cfRule>
    <cfRule type="expression" dxfId="6884" priority="7654">
      <formula>N24=""</formula>
    </cfRule>
  </conditionalFormatting>
  <conditionalFormatting sqref="P24">
    <cfRule type="expression" dxfId="6883" priority="7394">
      <formula>FL24&lt;&gt;""</formula>
    </cfRule>
    <cfRule type="expression" dxfId="6882" priority="7652">
      <formula>AND(P24&lt;&gt;"",OR(Q24:AC24&lt;&gt;""))</formula>
    </cfRule>
    <cfRule type="expression" dxfId="6881" priority="7653">
      <formula>AND(P24="",AND(Q24:AC24=""))</formula>
    </cfRule>
  </conditionalFormatting>
  <conditionalFormatting sqref="Q24">
    <cfRule type="expression" dxfId="6880" priority="7393">
      <formula>FL24&lt;&gt;""</formula>
    </cfRule>
    <cfRule type="expression" dxfId="6879" priority="7650">
      <formula>AND(P24&lt;&gt;"",OR(Q24:AC24&lt;&gt;""))</formula>
    </cfRule>
    <cfRule type="expression" dxfId="6878" priority="7651">
      <formula>AND(P24="",AND(Q24:AC24=""))</formula>
    </cfRule>
  </conditionalFormatting>
  <conditionalFormatting sqref="R24">
    <cfRule type="expression" dxfId="6877" priority="7392">
      <formula>FL24&lt;&gt;""</formula>
    </cfRule>
    <cfRule type="expression" dxfId="6876" priority="7648">
      <formula>AND(P24&lt;&gt;"",OR(Q24:AC24&lt;&gt;""))</formula>
    </cfRule>
    <cfRule type="expression" dxfId="6875" priority="7649">
      <formula>AND(P24="",AND(Q24:AC24=""))</formula>
    </cfRule>
  </conditionalFormatting>
  <conditionalFormatting sqref="S24">
    <cfRule type="expression" dxfId="6874" priority="7391">
      <formula>FL24&lt;&gt;""</formula>
    </cfRule>
    <cfRule type="expression" dxfId="6873" priority="7636">
      <formula>AND(P24&lt;&gt;"",OR(Q24:AC24&lt;&gt;""))</formula>
    </cfRule>
    <cfRule type="expression" dxfId="6872" priority="7647">
      <formula>AND(P24="",AND(Q24:AC24=""))</formula>
    </cfRule>
  </conditionalFormatting>
  <conditionalFormatting sqref="T24">
    <cfRule type="expression" dxfId="6871" priority="7390">
      <formula>FL24&lt;&gt;""</formula>
    </cfRule>
    <cfRule type="expression" dxfId="6870" priority="7635">
      <formula>AND(P24&lt;&gt;"",OR(Q24:AC24&lt;&gt;""))</formula>
    </cfRule>
    <cfRule type="expression" dxfId="6869" priority="7646">
      <formula>AND(P24="",AND(Q24:AC24=""))</formula>
    </cfRule>
  </conditionalFormatting>
  <conditionalFormatting sqref="U24">
    <cfRule type="expression" dxfId="6868" priority="7389">
      <formula>FL24&lt;&gt;""</formula>
    </cfRule>
    <cfRule type="expression" dxfId="6867" priority="7634">
      <formula>AND(P24&lt;&gt;"",OR(Q24:AC24&lt;&gt;""))</formula>
    </cfRule>
    <cfRule type="expression" dxfId="6866" priority="7645">
      <formula>AND(P24="",AND(Q24:AC24=""))</formula>
    </cfRule>
  </conditionalFormatting>
  <conditionalFormatting sqref="V24">
    <cfRule type="expression" dxfId="6865" priority="7388">
      <formula>FL24&lt;&gt;""</formula>
    </cfRule>
    <cfRule type="expression" dxfId="6864" priority="7633">
      <formula>AND(P24&lt;&gt;"",OR(Q24:AC24&lt;&gt;""))</formula>
    </cfRule>
    <cfRule type="expression" dxfId="6863" priority="7644">
      <formula>AND(P24="",AND(Q24:AC24=""))</formula>
    </cfRule>
  </conditionalFormatting>
  <conditionalFormatting sqref="W24">
    <cfRule type="expression" dxfId="6862" priority="7387">
      <formula>FL24&lt;&gt;""</formula>
    </cfRule>
    <cfRule type="expression" dxfId="6861" priority="7632">
      <formula>AND(P24&lt;&gt;"",OR(Q24:AC24&lt;&gt;""))</formula>
    </cfRule>
    <cfRule type="expression" dxfId="6860" priority="7643">
      <formula>AND(P24="",AND(Q24:AC24=""))</formula>
    </cfRule>
  </conditionalFormatting>
  <conditionalFormatting sqref="X24">
    <cfRule type="expression" dxfId="6859" priority="7386">
      <formula>FL24&lt;&gt;""</formula>
    </cfRule>
    <cfRule type="expression" dxfId="6858" priority="7631">
      <formula>AND(P24&lt;&gt;"",OR(Q24:AC24&lt;&gt;""))</formula>
    </cfRule>
    <cfRule type="expression" dxfId="6857" priority="7642">
      <formula>AND(P24="",AND(Q24:AC24=""))</formula>
    </cfRule>
  </conditionalFormatting>
  <conditionalFormatting sqref="Y24">
    <cfRule type="expression" dxfId="6856" priority="7385">
      <formula>FL24&lt;&gt;""</formula>
    </cfRule>
    <cfRule type="expression" dxfId="6855" priority="7630">
      <formula>AND(P24&lt;&gt;"",OR(Q24:AC24&lt;&gt;""))</formula>
    </cfRule>
    <cfRule type="expression" dxfId="6854" priority="7641">
      <formula>AND(P24="",AND(Q24:AC24=""))</formula>
    </cfRule>
  </conditionalFormatting>
  <conditionalFormatting sqref="Z24">
    <cfRule type="expression" dxfId="6853" priority="7384">
      <formula>FL24&lt;&gt;""</formula>
    </cfRule>
    <cfRule type="expression" dxfId="6852" priority="7629">
      <formula>AND(P24&lt;&gt;"",OR(Q24:AC24&lt;&gt;""))</formula>
    </cfRule>
    <cfRule type="expression" dxfId="6851" priority="7640">
      <formula>AND(P24="",AND(Q24:AC24=""))</formula>
    </cfRule>
  </conditionalFormatting>
  <conditionalFormatting sqref="AA24">
    <cfRule type="expression" dxfId="6850" priority="7383">
      <formula>FL24&lt;&gt;""</formula>
    </cfRule>
    <cfRule type="expression" dxfId="6849" priority="7628">
      <formula>AND(P24&lt;&gt;"",OR(Q24:AC24&lt;&gt;""))</formula>
    </cfRule>
    <cfRule type="expression" dxfId="6848" priority="7639">
      <formula>AND(P24="",AND(Q24:AC24=""))</formula>
    </cfRule>
  </conditionalFormatting>
  <conditionalFormatting sqref="AB24">
    <cfRule type="expression" dxfId="6847" priority="7382">
      <formula>FL24&lt;&gt;""</formula>
    </cfRule>
    <cfRule type="expression" dxfId="6846" priority="7627">
      <formula>AND(P24&lt;&gt;"",OR(Q24:AC24&lt;&gt;""))</formula>
    </cfRule>
    <cfRule type="expression" dxfId="6845" priority="7638">
      <formula>AND(P24="",AND(Q24:AC24=""))</formula>
    </cfRule>
  </conditionalFormatting>
  <conditionalFormatting sqref="AC24">
    <cfRule type="expression" dxfId="6844" priority="7381">
      <formula>FL24&lt;&gt;""</formula>
    </cfRule>
    <cfRule type="expression" dxfId="6843" priority="7626">
      <formula>AND(P24&lt;&gt;"",OR(Q24:AC24&lt;&gt;""))</formula>
    </cfRule>
    <cfRule type="expression" dxfId="6842" priority="7637">
      <formula>AND(P24="",AND(Q24:AC24=""))</formula>
    </cfRule>
  </conditionalFormatting>
  <conditionalFormatting sqref="AD24">
    <cfRule type="expression" dxfId="6841" priority="7380">
      <formula>FL24&lt;&gt;""</formula>
    </cfRule>
    <cfRule type="expression" dxfId="6840" priority="7623">
      <formula>AND(AD24="無",OR(AE24:AH24&lt;&gt;""))</formula>
    </cfRule>
    <cfRule type="expression" dxfId="6839" priority="7624">
      <formula>AND(AD24="有",AND(AE24:AH24=""))</formula>
    </cfRule>
    <cfRule type="expression" dxfId="6838" priority="7625">
      <formula>AD24=""</formula>
    </cfRule>
  </conditionalFormatting>
  <conditionalFormatting sqref="AE24">
    <cfRule type="expression" dxfId="6837" priority="7618">
      <formula>AND(AD24="無",OR(AE24:AH24&lt;&gt;""))</formula>
    </cfRule>
    <cfRule type="expression" dxfId="6836" priority="7622">
      <formula>AND(AD24="有",AND(AE24:AH24=""))</formula>
    </cfRule>
  </conditionalFormatting>
  <conditionalFormatting sqref="AF24">
    <cfRule type="expression" dxfId="6835" priority="7617">
      <formula>AND(AD24="無",OR(AE24:AH24&lt;&gt;""))</formula>
    </cfRule>
    <cfRule type="expression" dxfId="6834" priority="7621">
      <formula>AND(AD24="有",AND(AE24:AH24=""))</formula>
    </cfRule>
  </conditionalFormatting>
  <conditionalFormatting sqref="AG24">
    <cfRule type="expression" dxfId="6833" priority="7616">
      <formula>AND(AD24="無",OR(AE24:AH24&lt;&gt;""))</formula>
    </cfRule>
    <cfRule type="expression" dxfId="6832" priority="7620">
      <formula>AND(AD24="有",AND(AE24:AH24=""))</formula>
    </cfRule>
  </conditionalFormatting>
  <conditionalFormatting sqref="AH24">
    <cfRule type="expression" dxfId="6831" priority="7615">
      <formula>AND(AD24="無",OR(AE24:AH24&lt;&gt;""))</formula>
    </cfRule>
    <cfRule type="expression" dxfId="6830" priority="7619">
      <formula>AND(AD24="有",AND(AE24:AH24=""))</formula>
    </cfRule>
  </conditionalFormatting>
  <conditionalFormatting sqref="AI24">
    <cfRule type="expression" dxfId="6829" priority="7379">
      <formula>FL24&lt;&gt;""</formula>
    </cfRule>
    <cfRule type="expression" dxfId="6828" priority="7614">
      <formula>AI24=""</formula>
    </cfRule>
  </conditionalFormatting>
  <conditionalFormatting sqref="AJ24">
    <cfRule type="expression" dxfId="6827" priority="7378">
      <formula>FL24&lt;&gt;""</formula>
    </cfRule>
    <cfRule type="expression" dxfId="6826" priority="7613">
      <formula>AJ24=""</formula>
    </cfRule>
  </conditionalFormatting>
  <conditionalFormatting sqref="AK24">
    <cfRule type="expression" dxfId="6825" priority="7377">
      <formula>FL24&lt;&gt;""</formula>
    </cfRule>
    <cfRule type="expression" dxfId="6824" priority="7612">
      <formula>AK24=""</formula>
    </cfRule>
  </conditionalFormatting>
  <conditionalFormatting sqref="AL24">
    <cfRule type="expression" dxfId="6823" priority="7376">
      <formula>FL24&lt;&gt;""</formula>
    </cfRule>
    <cfRule type="expression" dxfId="6822" priority="7611">
      <formula>AL24=""</formula>
    </cfRule>
  </conditionalFormatting>
  <conditionalFormatting sqref="AM24">
    <cfRule type="expression" dxfId="6821" priority="7375">
      <formula>FL24&lt;&gt;""</formula>
    </cfRule>
    <cfRule type="expression" dxfId="6820" priority="7606">
      <formula>AND(AM24="なし",AN24&lt;&gt;"")</formula>
    </cfRule>
    <cfRule type="expression" dxfId="6819" priority="7607">
      <formula>AND(AM24="あり",AN24="")</formula>
    </cfRule>
    <cfRule type="expression" dxfId="6818" priority="7610">
      <formula>AM24=""</formula>
    </cfRule>
  </conditionalFormatting>
  <conditionalFormatting sqref="AN24">
    <cfRule type="expression" dxfId="6817" priority="7608">
      <formula>AND(AM24="なし",AN24&lt;&gt;"")</formula>
    </cfRule>
    <cfRule type="expression" dxfId="6816" priority="7609">
      <formula>AND(AM24="あり",AN24="")</formula>
    </cfRule>
  </conditionalFormatting>
  <conditionalFormatting sqref="AO24">
    <cfRule type="expression" dxfId="6815" priority="7374">
      <formula>FL24&lt;&gt;""</formula>
    </cfRule>
    <cfRule type="expression" dxfId="6814" priority="7604">
      <formula>AND(AO24&lt;&gt;"",OR(AP24:BC24&lt;&gt;""))</formula>
    </cfRule>
    <cfRule type="expression" dxfId="6813" priority="7605">
      <formula>AND(AO24="",AND(AP24:BC24=""))</formula>
    </cfRule>
  </conditionalFormatting>
  <conditionalFormatting sqref="AP24">
    <cfRule type="expression" dxfId="6812" priority="7373">
      <formula>FL24&lt;&gt;""</formula>
    </cfRule>
    <cfRule type="expression" dxfId="6811" priority="7602">
      <formula>AND(AO24&lt;&gt;"",OR(AP24:BC24&lt;&gt;""))</formula>
    </cfRule>
    <cfRule type="expression" dxfId="6810" priority="7603">
      <formula>AND(AO24="",AND(AP24:BC24=""))</formula>
    </cfRule>
  </conditionalFormatting>
  <conditionalFormatting sqref="AQ24">
    <cfRule type="expression" dxfId="6809" priority="7372">
      <formula>FL24&lt;&gt;""</formula>
    </cfRule>
    <cfRule type="expression" dxfId="6808" priority="7600">
      <formula>AND(AO24&lt;&gt;"",OR(AP24:BC24&lt;&gt;""))</formula>
    </cfRule>
    <cfRule type="expression" dxfId="6807" priority="7601">
      <formula>AND(AO24="",AND(AP24:BC24=""))</formula>
    </cfRule>
  </conditionalFormatting>
  <conditionalFormatting sqref="AR24">
    <cfRule type="expression" dxfId="6806" priority="7371">
      <formula>FL24&lt;&gt;""</formula>
    </cfRule>
    <cfRule type="expression" dxfId="6805" priority="7598">
      <formula>AND(AO24&lt;&gt;"",OR(AP24:BC24&lt;&gt;""))</formula>
    </cfRule>
    <cfRule type="expression" dxfId="6804" priority="7599">
      <formula>AND(AO24="",AND(AP24:BC24=""))</formula>
    </cfRule>
  </conditionalFormatting>
  <conditionalFormatting sqref="AS24">
    <cfRule type="expression" dxfId="6803" priority="7370">
      <formula>FL24&lt;&gt;""</formula>
    </cfRule>
    <cfRule type="expression" dxfId="6802" priority="7596">
      <formula>AND(AO24&lt;&gt;"",OR(AP24:BC24&lt;&gt;""))</formula>
    </cfRule>
    <cfRule type="expression" dxfId="6801" priority="7597">
      <formula>AND(AO24="",AND(AP24:BC24=""))</formula>
    </cfRule>
  </conditionalFormatting>
  <conditionalFormatting sqref="AT24">
    <cfRule type="expression" dxfId="6800" priority="7369">
      <formula>FL24&lt;&gt;""</formula>
    </cfRule>
    <cfRule type="expression" dxfId="6799" priority="7594">
      <formula>AND(AO24&lt;&gt;"",OR(AP24:BC24&lt;&gt;""))</formula>
    </cfRule>
    <cfRule type="expression" dxfId="6798" priority="7595">
      <formula>AND(AO24="",AND(AP24:BC24=""))</formula>
    </cfRule>
  </conditionalFormatting>
  <conditionalFormatting sqref="AU24">
    <cfRule type="expression" dxfId="6797" priority="7368">
      <formula>FL24&lt;&gt;""</formula>
    </cfRule>
    <cfRule type="expression" dxfId="6796" priority="7592">
      <formula>AND(AO24&lt;&gt;"",OR(AP24:BC24&lt;&gt;""))</formula>
    </cfRule>
    <cfRule type="expression" dxfId="6795" priority="7593">
      <formula>AND(AO24="",AND(AP24:BC24=""))</formula>
    </cfRule>
  </conditionalFormatting>
  <conditionalFormatting sqref="AV24">
    <cfRule type="expression" dxfId="6794" priority="7367">
      <formula>FL24&lt;&gt;""</formula>
    </cfRule>
    <cfRule type="expression" dxfId="6793" priority="7590">
      <formula>AND(AO24&lt;&gt;"",OR(AP24:BC24&lt;&gt;""))</formula>
    </cfRule>
    <cfRule type="expression" dxfId="6792" priority="7591">
      <formula>AND(AO24="",AND(AP24:BC24=""))</formula>
    </cfRule>
  </conditionalFormatting>
  <conditionalFormatting sqref="AW24">
    <cfRule type="expression" dxfId="6791" priority="7366">
      <formula>FL24&lt;&gt;""</formula>
    </cfRule>
    <cfRule type="expression" dxfId="6790" priority="7588">
      <formula>AND(AO24&lt;&gt;"",OR(AP24:BC24&lt;&gt;""))</formula>
    </cfRule>
    <cfRule type="expression" dxfId="6789" priority="7589">
      <formula>AND(AO24="",AND(AP24:BC24=""))</formula>
    </cfRule>
  </conditionalFormatting>
  <conditionalFormatting sqref="AX24">
    <cfRule type="expression" dxfId="6788" priority="7365">
      <formula>FL24&lt;&gt;""</formula>
    </cfRule>
    <cfRule type="expression" dxfId="6787" priority="7586">
      <formula>AND(AO24&lt;&gt;"",OR(AP24:BC24&lt;&gt;""))</formula>
    </cfRule>
    <cfRule type="expression" dxfId="6786" priority="7587">
      <formula>AND(AO24="",AND(AP24:BC24=""))</formula>
    </cfRule>
  </conditionalFormatting>
  <conditionalFormatting sqref="AY24">
    <cfRule type="expression" dxfId="6785" priority="7364">
      <formula>FL24&lt;&gt;""</formula>
    </cfRule>
    <cfRule type="expression" dxfId="6784" priority="7584">
      <formula>AND(AO24&lt;&gt;"",OR(AP24:BC24&lt;&gt;""))</formula>
    </cfRule>
    <cfRule type="expression" dxfId="6783" priority="7585">
      <formula>AND(AO24="",AND(AP24:BC24=""))</formula>
    </cfRule>
  </conditionalFormatting>
  <conditionalFormatting sqref="AZ24">
    <cfRule type="expression" dxfId="6782" priority="7363">
      <formula>FL24&lt;&gt;""</formula>
    </cfRule>
    <cfRule type="expression" dxfId="6781" priority="7582">
      <formula>AND(AO24&lt;&gt;"",OR(AP24:BC24&lt;&gt;""))</formula>
    </cfRule>
    <cfRule type="expression" dxfId="6780" priority="7583">
      <formula>AND(AO24="",AND(AP24:BC24=""))</formula>
    </cfRule>
  </conditionalFormatting>
  <conditionalFormatting sqref="BA24">
    <cfRule type="expression" dxfId="6779" priority="7362">
      <formula>FL24&lt;&gt;""</formula>
    </cfRule>
    <cfRule type="expression" dxfId="6778" priority="7580">
      <formula>AND(AO24&lt;&gt;"",OR(AP24:BC24&lt;&gt;""))</formula>
    </cfRule>
    <cfRule type="expression" dxfId="6777" priority="7581">
      <formula>AND(AO24="",AND(AP24:BC24=""))</formula>
    </cfRule>
  </conditionalFormatting>
  <conditionalFormatting sqref="BB24">
    <cfRule type="expression" dxfId="6776" priority="7361">
      <formula>FL24&lt;&gt;""</formula>
    </cfRule>
    <cfRule type="expression" dxfId="6775" priority="7578">
      <formula>AND(AO24&lt;&gt;"",OR(AP24:BC24&lt;&gt;""))</formula>
    </cfRule>
    <cfRule type="expression" dxfId="6774" priority="7579">
      <formula>AND(AO24="",AND(AP24:BC24=""))</formula>
    </cfRule>
  </conditionalFormatting>
  <conditionalFormatting sqref="BC24">
    <cfRule type="expression" dxfId="6773" priority="7360">
      <formula>FL24&lt;&gt;""</formula>
    </cfRule>
    <cfRule type="expression" dxfId="6772" priority="7576">
      <formula>AND(AO24&lt;&gt;"",OR(AP24:BC24&lt;&gt;""))</formula>
    </cfRule>
    <cfRule type="expression" dxfId="6771" priority="7577">
      <formula>AND(AO24="",AND(AP24:BC24=""))</formula>
    </cfRule>
  </conditionalFormatting>
  <conditionalFormatting sqref="BF24">
    <cfRule type="expression" dxfId="6770" priority="7417">
      <formula>AND(BD24="独居",BF24&gt;=1)</formula>
    </cfRule>
    <cfRule type="expression" dxfId="6769" priority="7574">
      <formula>AND(BD24="同居",AND(BM24="",BF24&lt;&gt;COUNTA(BH24:BL24)))</formula>
    </cfRule>
    <cfRule type="expression" dxfId="6768" priority="7575">
      <formula>AND(BD24="同居",OR(BF24="",BF24=0))</formula>
    </cfRule>
  </conditionalFormatting>
  <conditionalFormatting sqref="BG24">
    <cfRule type="expression" dxfId="6767" priority="7572">
      <formula>AND(BD24="独居",BG24&gt;=1)</formula>
    </cfRule>
    <cfRule type="expression" dxfId="6766" priority="7573">
      <formula>AND(BD24="同居",OR(BG24="",BG24&gt;BF24))</formula>
    </cfRule>
  </conditionalFormatting>
  <conditionalFormatting sqref="BH24">
    <cfRule type="expression" dxfId="6765" priority="7565">
      <formula>AND(BD24="独居",OR(BH24:BM24&lt;&gt;""))</formula>
    </cfRule>
    <cfRule type="expression" dxfId="6764" priority="7571">
      <formula>AND(BD24="同居",AND(BM24="",BF24&lt;&gt;COUNTA(BH24:BL24)))</formula>
    </cfRule>
  </conditionalFormatting>
  <conditionalFormatting sqref="BI24">
    <cfRule type="expression" dxfId="6763" priority="7564">
      <formula>AND(BD24="独居",OR(BH24:BM24&lt;&gt;""))</formula>
    </cfRule>
    <cfRule type="expression" dxfId="6762" priority="7570">
      <formula>AND(BD24="同居",AND(BM24="",BF24&lt;&gt;COUNTA(BH24:BL24)))</formula>
    </cfRule>
  </conditionalFormatting>
  <conditionalFormatting sqref="BJ24">
    <cfRule type="expression" dxfId="6761" priority="7563">
      <formula>AND(BD24="独居",OR(BH24:BM24&lt;&gt;""))</formula>
    </cfRule>
    <cfRule type="expression" dxfId="6760" priority="7569">
      <formula>AND(BD24="同居",AND(BM24="",BF24&lt;&gt;COUNTA(BH24:BL24)))</formula>
    </cfRule>
  </conditionalFormatting>
  <conditionalFormatting sqref="BK24">
    <cfRule type="expression" dxfId="6759" priority="7562">
      <formula>AND(BD24="独居",OR(BH24:BM24&lt;&gt;""))</formula>
    </cfRule>
    <cfRule type="expression" dxfId="6758" priority="7568">
      <formula>AND(BD24="同居",AND(BM24="",BF24&lt;&gt;COUNTA(BH24:BL24)))</formula>
    </cfRule>
  </conditionalFormatting>
  <conditionalFormatting sqref="BL24">
    <cfRule type="expression" dxfId="6757" priority="7561">
      <formula>AND(BD24="独居",OR(BH24:BM24&lt;&gt;""))</formula>
    </cfRule>
    <cfRule type="expression" dxfId="6756" priority="7567">
      <formula>AND(BD24="同居",AND(BM24="",BF24&lt;&gt;COUNTA(BH24:BL24)))</formula>
    </cfRule>
  </conditionalFormatting>
  <conditionalFormatting sqref="BM24">
    <cfRule type="expression" dxfId="6755" priority="7560">
      <formula>AND(BD24="独居",OR(BH24:BM24&lt;&gt;""))</formula>
    </cfRule>
    <cfRule type="expression" dxfId="6754" priority="7566">
      <formula>AND(BD24="同居",AND(BM24="",BF24&lt;&gt;COUNTA(BH24:BL24)))</formula>
    </cfRule>
  </conditionalFormatting>
  <conditionalFormatting sqref="CF24">
    <cfRule type="expression" dxfId="6753" priority="7347">
      <formula>FL24&lt;&gt;""</formula>
    </cfRule>
    <cfRule type="expression" dxfId="6752" priority="7559">
      <formula>CF24=""</formula>
    </cfRule>
  </conditionalFormatting>
  <conditionalFormatting sqref="CG24">
    <cfRule type="expression" dxfId="6751" priority="7346">
      <formula>FL24&lt;&gt;""</formula>
    </cfRule>
    <cfRule type="expression" dxfId="6750" priority="7558">
      <formula>CG24=""</formula>
    </cfRule>
  </conditionalFormatting>
  <conditionalFormatting sqref="CH24">
    <cfRule type="expression" dxfId="6749" priority="7345">
      <formula>FL24&lt;&gt;""</formula>
    </cfRule>
    <cfRule type="expression" dxfId="6748" priority="7557">
      <formula>CH24=""</formula>
    </cfRule>
  </conditionalFormatting>
  <conditionalFormatting sqref="CI24">
    <cfRule type="expression" dxfId="6747" priority="7344">
      <formula>FL24&lt;&gt;""</formula>
    </cfRule>
    <cfRule type="expression" dxfId="6746" priority="7556">
      <formula>CI24=""</formula>
    </cfRule>
  </conditionalFormatting>
  <conditionalFormatting sqref="CJ24">
    <cfRule type="expression" dxfId="6745" priority="7343">
      <formula>FL24&lt;&gt;""</formula>
    </cfRule>
    <cfRule type="expression" dxfId="6744" priority="7555">
      <formula>CJ24=""</formula>
    </cfRule>
  </conditionalFormatting>
  <conditionalFormatting sqref="CK24">
    <cfRule type="expression" dxfId="6743" priority="7342">
      <formula>FL24&lt;&gt;""</formula>
    </cfRule>
    <cfRule type="expression" dxfId="6742" priority="7554">
      <formula>CK24=""</formula>
    </cfRule>
  </conditionalFormatting>
  <conditionalFormatting sqref="CL24">
    <cfRule type="expression" dxfId="6741" priority="7341">
      <formula>FL24&lt;&gt;""</formula>
    </cfRule>
    <cfRule type="expression" dxfId="6740" priority="7553">
      <formula>CL24=""</formula>
    </cfRule>
  </conditionalFormatting>
  <conditionalFormatting sqref="CM24">
    <cfRule type="expression" dxfId="6739" priority="7340">
      <formula>FL24&lt;&gt;""</formula>
    </cfRule>
    <cfRule type="expression" dxfId="6738" priority="7552">
      <formula>CM24=""</formula>
    </cfRule>
  </conditionalFormatting>
  <conditionalFormatting sqref="CN24">
    <cfRule type="expression" dxfId="6737" priority="7416">
      <formula>AND(CM24=0,CN24&lt;&gt;"")</formula>
    </cfRule>
    <cfRule type="expression" dxfId="6736" priority="7551">
      <formula>AND(CM24&gt;0,CN24="")</formula>
    </cfRule>
  </conditionalFormatting>
  <conditionalFormatting sqref="CO24">
    <cfRule type="expression" dxfId="6735" priority="7339">
      <formula>FL24&lt;&gt;""</formula>
    </cfRule>
    <cfRule type="expression" dxfId="6734" priority="7549">
      <formula>AND(CO24&lt;&gt;"",OR(CP24:CS24&lt;&gt;""))</formula>
    </cfRule>
    <cfRule type="expression" dxfId="6733" priority="7550">
      <formula>AND(CO24="",AND(CP24:CS24=""))</formula>
    </cfRule>
  </conditionalFormatting>
  <conditionalFormatting sqref="CP24">
    <cfRule type="expression" dxfId="6732" priority="7338">
      <formula>FL24&lt;&gt;""</formula>
    </cfRule>
    <cfRule type="expression" dxfId="6731" priority="7547">
      <formula>AND(CO24&lt;&gt;"",OR(CP24:CS24&lt;&gt;""))</formula>
    </cfRule>
    <cfRule type="expression" dxfId="6730" priority="7548">
      <formula>AND(CO24="",AND(CP24:CS24=""))</formula>
    </cfRule>
  </conditionalFormatting>
  <conditionalFormatting sqref="CQ24">
    <cfRule type="expression" dxfId="6729" priority="7337">
      <formula>FL24&lt;&gt;""</formula>
    </cfRule>
    <cfRule type="expression" dxfId="6728" priority="7545">
      <formula>AND(CO24&lt;&gt;"",OR(CP24:CS24&lt;&gt;""))</formula>
    </cfRule>
    <cfRule type="expression" dxfId="6727" priority="7546">
      <formula>AND(CO24="",AND(CP24:CS24=""))</formula>
    </cfRule>
  </conditionalFormatting>
  <conditionalFormatting sqref="CR24">
    <cfRule type="expression" dxfId="6726" priority="7336">
      <formula>FL24&lt;&gt;""</formula>
    </cfRule>
    <cfRule type="expression" dxfId="6725" priority="7543">
      <formula>AND(CO24&lt;&gt;"",OR(CP24:CS24&lt;&gt;""))</formula>
    </cfRule>
    <cfRule type="expression" dxfId="6724" priority="7544">
      <formula>AND(CO24="",AND(CP24:CS24=""))</formula>
    </cfRule>
  </conditionalFormatting>
  <conditionalFormatting sqref="CS24">
    <cfRule type="expression" dxfId="6723" priority="7335">
      <formula>FL24&lt;&gt;""</formula>
    </cfRule>
    <cfRule type="expression" dxfId="6722" priority="7541">
      <formula>AND(CO24&lt;&gt;"",OR(CP24:CS24&lt;&gt;""))</formula>
    </cfRule>
    <cfRule type="expression" dxfId="6721" priority="7542">
      <formula>AND(CO24="",AND(CP24:CS24=""))</formula>
    </cfRule>
  </conditionalFormatting>
  <conditionalFormatting sqref="CT24">
    <cfRule type="expression" dxfId="6720" priority="7334">
      <formula>FL24&lt;&gt;""</formula>
    </cfRule>
    <cfRule type="expression" dxfId="6719" priority="7540">
      <formula>CT24=""</formula>
    </cfRule>
  </conditionalFormatting>
  <conditionalFormatting sqref="CU24">
    <cfRule type="expression" dxfId="6718" priority="7333">
      <formula>FL24&lt;&gt;""</formula>
    </cfRule>
    <cfRule type="expression" dxfId="6717" priority="7539">
      <formula>CU24=""</formula>
    </cfRule>
  </conditionalFormatting>
  <conditionalFormatting sqref="CV24">
    <cfRule type="expression" dxfId="6716" priority="7332">
      <formula>FL24&lt;&gt;""</formula>
    </cfRule>
    <cfRule type="expression" dxfId="6715" priority="7537">
      <formula>AND(CV24&lt;&gt;"",OR(CW24:DH24&lt;&gt;""))</formula>
    </cfRule>
    <cfRule type="expression" dxfId="6714" priority="7538">
      <formula>AND(CV24="",AND(CW24:DH24=""))</formula>
    </cfRule>
  </conditionalFormatting>
  <conditionalFormatting sqref="CW24">
    <cfRule type="expression" dxfId="6713" priority="7331">
      <formula>FL24&lt;&gt;""</formula>
    </cfRule>
    <cfRule type="expression" dxfId="6712" priority="7511">
      <formula>AND(CX24&lt;&gt;"",CW24="")</formula>
    </cfRule>
    <cfRule type="expression" dxfId="6711" priority="7535">
      <formula>AND(CV24&lt;&gt;"",OR(CW24:DH24&lt;&gt;""))</formula>
    </cfRule>
    <cfRule type="expression" dxfId="6710" priority="7536">
      <formula>AND(CV24="",AND(CW24:DH24=""))</formula>
    </cfRule>
  </conditionalFormatting>
  <conditionalFormatting sqref="CX24">
    <cfRule type="expression" dxfId="6709" priority="7330">
      <formula>FL24&lt;&gt;""</formula>
    </cfRule>
    <cfRule type="expression" dxfId="6708" priority="7512">
      <formula>AND(CW24&lt;&gt;"",CX24="")</formula>
    </cfRule>
    <cfRule type="expression" dxfId="6707" priority="7533">
      <formula>AND(CV24&lt;&gt;"",OR(CW24:DH24&lt;&gt;""))</formula>
    </cfRule>
    <cfRule type="expression" dxfId="6706" priority="7534">
      <formula>AND(CV24="",AND(CW24:DH24=""))</formula>
    </cfRule>
  </conditionalFormatting>
  <conditionalFormatting sqref="CY24">
    <cfRule type="expression" dxfId="6705" priority="7329">
      <formula>FL24&lt;&gt;""</formula>
    </cfRule>
    <cfRule type="expression" dxfId="6704" priority="7531">
      <formula>AND(CV24&lt;&gt;"",OR(CW24:DH24&lt;&gt;""))</formula>
    </cfRule>
    <cfRule type="expression" dxfId="6703" priority="7532">
      <formula>AND(CV24="",AND(CW24:DH24=""))</formula>
    </cfRule>
  </conditionalFormatting>
  <conditionalFormatting sqref="CZ24">
    <cfRule type="expression" dxfId="6702" priority="7328">
      <formula>FL24&lt;&gt;""</formula>
    </cfRule>
    <cfRule type="expression" dxfId="6701" priority="7509">
      <formula>AND(DA24&lt;&gt;"",CZ24="")</formula>
    </cfRule>
    <cfRule type="expression" dxfId="6700" priority="7529">
      <formula>AND(CV24&lt;&gt;"",OR(CW24:DH24&lt;&gt;""))</formula>
    </cfRule>
    <cfRule type="expression" dxfId="6699" priority="7530">
      <formula>AND(CV24="",AND(CW24:DH24=""))</formula>
    </cfRule>
  </conditionalFormatting>
  <conditionalFormatting sqref="DA24">
    <cfRule type="expression" dxfId="6698" priority="7327">
      <formula>FL24&lt;&gt;""</formula>
    </cfRule>
    <cfRule type="expression" dxfId="6697" priority="7510">
      <formula>AND(CZ24&lt;&gt;"",DA24="")</formula>
    </cfRule>
    <cfRule type="expression" dxfId="6696" priority="7527">
      <formula>AND(CV24&lt;&gt;"",OR(CW24:DH24&lt;&gt;""))</formula>
    </cfRule>
    <cfRule type="expression" dxfId="6695" priority="7528">
      <formula>AND(CV24="",AND(CW24:DH24=""))</formula>
    </cfRule>
  </conditionalFormatting>
  <conditionalFormatting sqref="DB24">
    <cfRule type="expression" dxfId="6694" priority="7326">
      <formula>FL24&lt;&gt;""</formula>
    </cfRule>
    <cfRule type="expression" dxfId="6693" priority="7525">
      <formula>AND(CV24&lt;&gt;"",OR(CW24:DH24&lt;&gt;""))</formula>
    </cfRule>
    <cfRule type="expression" dxfId="6692" priority="7526">
      <formula>AND(CV24="",AND(CW24:DH24=""))</formula>
    </cfRule>
  </conditionalFormatting>
  <conditionalFormatting sqref="DC24">
    <cfRule type="expression" dxfId="6691" priority="7325">
      <formula>FL24&lt;&gt;""</formula>
    </cfRule>
    <cfRule type="expression" dxfId="6690" priority="7523">
      <formula>AND(CV24&lt;&gt;"",OR(CW24:DH24&lt;&gt;""))</formula>
    </cfRule>
    <cfRule type="expression" dxfId="6689" priority="7524">
      <formula>AND(CV24="",AND(CW24:DH24=""))</formula>
    </cfRule>
  </conditionalFormatting>
  <conditionalFormatting sqref="DD24">
    <cfRule type="expression" dxfId="6688" priority="7324">
      <formula>FL24&lt;&gt;""</formula>
    </cfRule>
    <cfRule type="expression" dxfId="6687" priority="7521">
      <formula>AND(CV24&lt;&gt;"",OR(CW24:DH24&lt;&gt;""))</formula>
    </cfRule>
    <cfRule type="expression" dxfId="6686" priority="7522">
      <formula>AND(CV24="",AND(CW24:DH24=""))</formula>
    </cfRule>
  </conditionalFormatting>
  <conditionalFormatting sqref="DE24">
    <cfRule type="expression" dxfId="6685" priority="7323">
      <formula>FL24&lt;&gt;""</formula>
    </cfRule>
    <cfRule type="expression" dxfId="6684" priority="7505">
      <formula>AND(DF24&lt;&gt;"",DE24="")</formula>
    </cfRule>
    <cfRule type="expression" dxfId="6683" priority="7519">
      <formula>AND(CV24&lt;&gt;"",OR(CW24:DH24&lt;&gt;""))</formula>
    </cfRule>
    <cfRule type="expression" dxfId="6682" priority="7520">
      <formula>AND(CV24="",AND(CW24:DH24=""))</formula>
    </cfRule>
  </conditionalFormatting>
  <conditionalFormatting sqref="DF24">
    <cfRule type="expression" dxfId="6681" priority="7322">
      <formula>FL24&lt;&gt;""</formula>
    </cfRule>
    <cfRule type="expression" dxfId="6680" priority="7506">
      <formula>AND(DE24&lt;&gt;"",DF24="")</formula>
    </cfRule>
    <cfRule type="expression" dxfId="6679" priority="7517">
      <formula>AND(CV24&lt;&gt;"",OR(CW24:DH24&lt;&gt;""))</formula>
    </cfRule>
    <cfRule type="expression" dxfId="6678" priority="7518">
      <formula>AND(CV24="",AND(CW24:DH24=""))</formula>
    </cfRule>
  </conditionalFormatting>
  <conditionalFormatting sqref="DG24">
    <cfRule type="expression" dxfId="6677" priority="7321">
      <formula>FL24&lt;&gt;""</formula>
    </cfRule>
    <cfRule type="expression" dxfId="6676" priority="7515">
      <formula>AND(CV24&lt;&gt;"",OR(CW24:DH24&lt;&gt;""))</formula>
    </cfRule>
    <cfRule type="expression" dxfId="6675" priority="7516">
      <formula>AND(CV24="",AND(CW24:DH24=""))</formula>
    </cfRule>
  </conditionalFormatting>
  <conditionalFormatting sqref="DH24">
    <cfRule type="expression" dxfId="6674" priority="7320">
      <formula>FL24&lt;&gt;""</formula>
    </cfRule>
    <cfRule type="expression" dxfId="6673" priority="7513">
      <formula>AND(CV24&lt;&gt;"",OR(CW24:DH24&lt;&gt;""))</formula>
    </cfRule>
    <cfRule type="expression" dxfId="6672" priority="7514">
      <formula>AND(CV24="",AND(CW24:DH24=""))</formula>
    </cfRule>
  </conditionalFormatting>
  <conditionalFormatting sqref="DI24">
    <cfRule type="expression" dxfId="6671" priority="7319">
      <formula>FL24&lt;&gt;""</formula>
    </cfRule>
    <cfRule type="expression" dxfId="6670" priority="7508">
      <formula>DI24=""</formula>
    </cfRule>
  </conditionalFormatting>
  <conditionalFormatting sqref="DJ24">
    <cfRule type="expression" dxfId="6669" priority="7318">
      <formula>FL24&lt;&gt;""</formula>
    </cfRule>
    <cfRule type="expression" dxfId="6668" priority="7507">
      <formula>AND(DI24&lt;&gt;"自立",DJ24="")</formula>
    </cfRule>
  </conditionalFormatting>
  <conditionalFormatting sqref="DK24">
    <cfRule type="expression" dxfId="6667" priority="7317">
      <formula>FL24&lt;&gt;""</formula>
    </cfRule>
    <cfRule type="expression" dxfId="6666" priority="7504">
      <formula>DK24=""</formula>
    </cfRule>
  </conditionalFormatting>
  <conditionalFormatting sqref="DL24">
    <cfRule type="expression" dxfId="6665" priority="7502">
      <formula>AND(DK24&lt;&gt;"アレルギー食",DL24&lt;&gt;"")</formula>
    </cfRule>
    <cfRule type="expression" dxfId="6664" priority="7503">
      <formula>AND(DK24="アレルギー食",DL24="")</formula>
    </cfRule>
  </conditionalFormatting>
  <conditionalFormatting sqref="DM24">
    <cfRule type="expression" dxfId="6663" priority="7316">
      <formula>FL24&lt;&gt;""</formula>
    </cfRule>
    <cfRule type="expression" dxfId="6662" priority="7501">
      <formula>DM24=""</formula>
    </cfRule>
  </conditionalFormatting>
  <conditionalFormatting sqref="DN24">
    <cfRule type="expression" dxfId="6661" priority="7315">
      <formula>FL24&lt;&gt;""</formula>
    </cfRule>
    <cfRule type="expression" dxfId="6660" priority="7495">
      <formula>AND(DN24&lt;&gt;"",DM24="")</formula>
    </cfRule>
    <cfRule type="expression" dxfId="6659" priority="7499">
      <formula>AND(DM24&lt;&gt;"自立",DN24="")</formula>
    </cfRule>
    <cfRule type="expression" dxfId="6658" priority="7500">
      <formula>AND(DM24="自立",DN24&lt;&gt;"")</formula>
    </cfRule>
  </conditionalFormatting>
  <conditionalFormatting sqref="DO24">
    <cfRule type="expression" dxfId="6657" priority="7314">
      <formula>FL24&lt;&gt;""</formula>
    </cfRule>
    <cfRule type="expression" dxfId="6656" priority="7498">
      <formula>DO24=""</formula>
    </cfRule>
  </conditionalFormatting>
  <conditionalFormatting sqref="DP24">
    <cfRule type="expression" dxfId="6655" priority="7313">
      <formula>FL24&lt;&gt;""</formula>
    </cfRule>
    <cfRule type="expression" dxfId="6654" priority="7494">
      <formula>AND(DP24&lt;&gt;"",DO24="")</formula>
    </cfRule>
    <cfRule type="expression" dxfId="6653" priority="7496">
      <formula>AND(DO24&lt;&gt;"自立",DP24="")</formula>
    </cfRule>
    <cfRule type="expression" dxfId="6652" priority="7497">
      <formula>AND(DO24="自立",DP24&lt;&gt;"")</formula>
    </cfRule>
  </conditionalFormatting>
  <conditionalFormatting sqref="DQ24">
    <cfRule type="expression" dxfId="6651" priority="7312">
      <formula>FL24&lt;&gt;""</formula>
    </cfRule>
    <cfRule type="expression" dxfId="6650" priority="7493">
      <formula>DQ24=""</formula>
    </cfRule>
  </conditionalFormatting>
  <conditionalFormatting sqref="DR24">
    <cfRule type="expression" dxfId="6649" priority="7311">
      <formula>FL24&lt;&gt;""</formula>
    </cfRule>
    <cfRule type="expression" dxfId="6648" priority="7490">
      <formula>AND(DR24&lt;&gt;"",DQ24="")</formula>
    </cfRule>
    <cfRule type="expression" dxfId="6647" priority="7491">
      <formula>AND(DQ24&lt;&gt;"自立",DR24="")</formula>
    </cfRule>
    <cfRule type="expression" dxfId="6646" priority="7492">
      <formula>AND(DQ24="自立",DR24&lt;&gt;"")</formula>
    </cfRule>
  </conditionalFormatting>
  <conditionalFormatting sqref="DS24">
    <cfRule type="expression" dxfId="6645" priority="7310">
      <formula>FL24&lt;&gt;""</formula>
    </cfRule>
    <cfRule type="expression" dxfId="6644" priority="7489">
      <formula>DS24=""</formula>
    </cfRule>
  </conditionalFormatting>
  <conditionalFormatting sqref="DU24">
    <cfRule type="expression" dxfId="6643" priority="7308">
      <formula>FL24&lt;&gt;""</formula>
    </cfRule>
    <cfRule type="expression" dxfId="6642" priority="7488">
      <formula>DU24=""</formula>
    </cfRule>
  </conditionalFormatting>
  <conditionalFormatting sqref="DZ24">
    <cfRule type="expression" dxfId="6641" priority="7306">
      <formula>FL24&lt;&gt;""</formula>
    </cfRule>
    <cfRule type="expression" dxfId="6640" priority="7438">
      <formula>AND(EA24&lt;&gt;"",DZ24&lt;&gt;"その他")</formula>
    </cfRule>
    <cfRule type="expression" dxfId="6639" priority="7487">
      <formula>DZ24=""</formula>
    </cfRule>
  </conditionalFormatting>
  <conditionalFormatting sqref="EA24">
    <cfRule type="expression" dxfId="6638" priority="7485">
      <formula>AND(DZ24&lt;&gt;"その他",EA24&lt;&gt;"")</formula>
    </cfRule>
    <cfRule type="expression" dxfId="6637" priority="7486">
      <formula>AND(DZ24="その他",EA24="")</formula>
    </cfRule>
  </conditionalFormatting>
  <conditionalFormatting sqref="EB24">
    <cfRule type="expression" dxfId="6636" priority="7305">
      <formula>FL24&lt;&gt;""</formula>
    </cfRule>
    <cfRule type="expression" dxfId="6635" priority="7484">
      <formula>AND(EB24:EH24="")</formula>
    </cfRule>
  </conditionalFormatting>
  <conditionalFormatting sqref="EC24">
    <cfRule type="expression" dxfId="6634" priority="7304">
      <formula>FL24&lt;&gt;""</formula>
    </cfRule>
    <cfRule type="expression" dxfId="6633" priority="7483">
      <formula>AND(EB24:EH24="")</formula>
    </cfRule>
  </conditionalFormatting>
  <conditionalFormatting sqref="ED24">
    <cfRule type="expression" dxfId="6632" priority="7303">
      <formula>FL24&lt;&gt;""</formula>
    </cfRule>
    <cfRule type="expression" dxfId="6631" priority="7482">
      <formula>AND(EB24:EH24="")</formula>
    </cfRule>
  </conditionalFormatting>
  <conditionalFormatting sqref="EE24">
    <cfRule type="expression" dxfId="6630" priority="7302">
      <formula>FL24&lt;&gt;""</formula>
    </cfRule>
    <cfRule type="expression" dxfId="6629" priority="7481">
      <formula>AND(EB24:EH24="")</formula>
    </cfRule>
  </conditionalFormatting>
  <conditionalFormatting sqref="EF24">
    <cfRule type="expression" dxfId="6628" priority="7301">
      <formula>FL24&lt;&gt;""</formula>
    </cfRule>
    <cfRule type="expression" dxfId="6627" priority="7480">
      <formula>AND(EB24:EH24="")</formula>
    </cfRule>
  </conditionalFormatting>
  <conditionalFormatting sqref="EG24">
    <cfRule type="expression" dxfId="6626" priority="7300">
      <formula>FL24&lt;&gt;""</formula>
    </cfRule>
    <cfRule type="expression" dxfId="6625" priority="7479">
      <formula>AND(EB24:EH24="")</formula>
    </cfRule>
  </conditionalFormatting>
  <conditionalFormatting sqref="EH24">
    <cfRule type="expression" dxfId="6624" priority="7299">
      <formula>FL24&lt;&gt;""</formula>
    </cfRule>
    <cfRule type="expression" dxfId="6623" priority="7478">
      <formula>AND(EB24:EH24="")</formula>
    </cfRule>
  </conditionalFormatting>
  <conditionalFormatting sqref="EK24">
    <cfRule type="expression" dxfId="6622" priority="7298">
      <formula>FL24&lt;&gt;""</formula>
    </cfRule>
    <cfRule type="expression" dxfId="6621" priority="7476">
      <formula>AND(EJ24&lt;&gt;"",EK24&lt;&gt;"")</formula>
    </cfRule>
    <cfRule type="expression" dxfId="6620" priority="7477">
      <formula>AND(EJ24="",EK24="")</formula>
    </cfRule>
  </conditionalFormatting>
  <conditionalFormatting sqref="EL24">
    <cfRule type="expression" dxfId="6619" priority="7297">
      <formula>FL24&lt;&gt;""</formula>
    </cfRule>
    <cfRule type="expression" dxfId="6618" priority="7474">
      <formula>AND(EJ24&lt;&gt;"",EL24&lt;&gt;"")</formula>
    </cfRule>
    <cfRule type="expression" dxfId="6617" priority="7475">
      <formula>AND(EJ24="",EL24="")</formula>
    </cfRule>
  </conditionalFormatting>
  <conditionalFormatting sqref="EM24">
    <cfRule type="expression" dxfId="6616" priority="7296">
      <formula>FL24&lt;&gt;""</formula>
    </cfRule>
    <cfRule type="expression" dxfId="6615" priority="7472">
      <formula>AND(EJ24&lt;&gt;"",EM24&lt;&gt;"")</formula>
    </cfRule>
    <cfRule type="expression" dxfId="6614" priority="7473">
      <formula>AND(EJ24="",EM24="")</formula>
    </cfRule>
  </conditionalFormatting>
  <conditionalFormatting sqref="EO24">
    <cfRule type="expression" dxfId="6613" priority="7466">
      <formula>AND(EJ24&lt;&gt;"",EO24&lt;&gt;"")</formula>
    </cfRule>
    <cfRule type="expression" dxfId="6612" priority="7470">
      <formula>AND(EO24&lt;&gt;"",EN24="")</formula>
    </cfRule>
    <cfRule type="expression" dxfId="6611" priority="7471">
      <formula>AND(EN24&lt;&gt;"",EO24="")</formula>
    </cfRule>
  </conditionalFormatting>
  <conditionalFormatting sqref="EP24">
    <cfRule type="expression" dxfId="6610" priority="7465">
      <formula>AND(EJ24&lt;&gt;"",EP24&lt;&gt;"")</formula>
    </cfRule>
    <cfRule type="expression" dxfId="6609" priority="7468">
      <formula>AND(EP24&lt;&gt;"",EN24="")</formula>
    </cfRule>
    <cfRule type="expression" dxfId="6608" priority="7469">
      <formula>AND(EN24&lt;&gt;"",EP24="")</formula>
    </cfRule>
  </conditionalFormatting>
  <conditionalFormatting sqref="EN24">
    <cfRule type="expression" dxfId="6607" priority="7467">
      <formula>AND(EJ24&lt;&gt;"",EN24&lt;&gt;"")</formula>
    </cfRule>
  </conditionalFormatting>
  <conditionalFormatting sqref="ER24">
    <cfRule type="expression" dxfId="6606" priority="7295">
      <formula>FL24&lt;&gt;""</formula>
    </cfRule>
    <cfRule type="expression" dxfId="6605" priority="7463">
      <formula>AND(EQ24&lt;&gt;"",ER24&lt;&gt;"")</formula>
    </cfRule>
    <cfRule type="expression" dxfId="6604" priority="7464">
      <formula>AND(EQ24="",ER24="")</formula>
    </cfRule>
  </conditionalFormatting>
  <conditionalFormatting sqref="ES24">
    <cfRule type="expression" dxfId="6603" priority="7294">
      <formula>FL24&lt;&gt;""</formula>
    </cfRule>
    <cfRule type="expression" dxfId="6602" priority="7461">
      <formula>AND(EQ24&lt;&gt;"",ES24&lt;&gt;"")</formula>
    </cfRule>
    <cfRule type="expression" dxfId="6601" priority="7462">
      <formula>AND(EQ24="",ES24="")</formula>
    </cfRule>
  </conditionalFormatting>
  <conditionalFormatting sqref="ET24">
    <cfRule type="expression" dxfId="6600" priority="7293">
      <formula>FL24&lt;&gt;""</formula>
    </cfRule>
    <cfRule type="expression" dxfId="6599" priority="7459">
      <formula>AND(EQ24&lt;&gt;"",ET24&lt;&gt;"")</formula>
    </cfRule>
    <cfRule type="expression" dxfId="6598" priority="7460">
      <formula>AND(EQ24="",ET24="")</formula>
    </cfRule>
  </conditionalFormatting>
  <conditionalFormatting sqref="EV24">
    <cfRule type="expression" dxfId="6597" priority="7453">
      <formula>AND(EQ24&lt;&gt;"",EV24&lt;&gt;"")</formula>
    </cfRule>
    <cfRule type="expression" dxfId="6596" priority="7457">
      <formula>AND(EV24&lt;&gt;"",EU24="")</formula>
    </cfRule>
    <cfRule type="expression" dxfId="6595" priority="7458">
      <formula>AND(EU24&lt;&gt;"",EV24="")</formula>
    </cfRule>
  </conditionalFormatting>
  <conditionalFormatting sqref="EW24">
    <cfRule type="expression" dxfId="6594" priority="7452">
      <formula>AND(EQ24&lt;&gt;"",EW24&lt;&gt;"")</formula>
    </cfRule>
    <cfRule type="expression" dxfId="6593" priority="7455">
      <formula>AND(EW24&lt;&gt;"",EU24="")</formula>
    </cfRule>
    <cfRule type="expression" dxfId="6592" priority="7456">
      <formula>AND(EU24&lt;&gt;"",EW24="")</formula>
    </cfRule>
  </conditionalFormatting>
  <conditionalFormatting sqref="EU24">
    <cfRule type="expression" dxfId="6591" priority="7454">
      <formula>AND(EQ24&lt;&gt;"",EU24&lt;&gt;"")</formula>
    </cfRule>
  </conditionalFormatting>
  <conditionalFormatting sqref="EQ24">
    <cfRule type="expression" dxfId="6590" priority="7451">
      <formula>AND(EQ24&lt;&gt;"",OR(ER24:EW24&lt;&gt;""))</formula>
    </cfRule>
  </conditionalFormatting>
  <conditionalFormatting sqref="EJ24">
    <cfRule type="expression" dxfId="6589" priority="7450">
      <formula>AND(EJ24&lt;&gt;"",OR(EK24:EP24&lt;&gt;""))</formula>
    </cfRule>
  </conditionalFormatting>
  <conditionalFormatting sqref="EX24">
    <cfRule type="expression" dxfId="6588" priority="7292">
      <formula>FL24&lt;&gt;""</formula>
    </cfRule>
    <cfRule type="expression" dxfId="6587" priority="7449">
      <formula>AND(EX24:FC24="")</formula>
    </cfRule>
  </conditionalFormatting>
  <conditionalFormatting sqref="EY24">
    <cfRule type="expression" dxfId="6586" priority="7291">
      <formula>FL24&lt;&gt;""</formula>
    </cfRule>
    <cfRule type="expression" dxfId="6585" priority="7448">
      <formula>AND(EX24:FC24="")</formula>
    </cfRule>
  </conditionalFormatting>
  <conditionalFormatting sqref="EZ24">
    <cfRule type="expression" dxfId="6584" priority="7290">
      <formula>FL24&lt;&gt;""</formula>
    </cfRule>
    <cfRule type="expression" dxfId="6583" priority="7447">
      <formula>AND(EX24:FC24="")</formula>
    </cfRule>
  </conditionalFormatting>
  <conditionalFormatting sqref="FA24">
    <cfRule type="expression" dxfId="6582" priority="7289">
      <formula>FL24&lt;&gt;""</formula>
    </cfRule>
    <cfRule type="expression" dxfId="6581" priority="7446">
      <formula>AND(EX24:FC24="")</formula>
    </cfRule>
  </conditionalFormatting>
  <conditionalFormatting sqref="FC24">
    <cfRule type="expression" dxfId="6580" priority="7287">
      <formula>FL24&lt;&gt;""</formula>
    </cfRule>
    <cfRule type="expression" dxfId="6579" priority="7445">
      <formula>AND(EX24:FC24="")</formula>
    </cfRule>
  </conditionalFormatting>
  <conditionalFormatting sqref="FB24">
    <cfRule type="expression" dxfId="6578" priority="7288">
      <formula>FL24&lt;&gt;""</formula>
    </cfRule>
    <cfRule type="expression" dxfId="6577" priority="7444">
      <formula>AND(EX24:FC24="")</formula>
    </cfRule>
  </conditionalFormatting>
  <conditionalFormatting sqref="FD24">
    <cfRule type="expression" dxfId="6576" priority="7286">
      <formula>FL24&lt;&gt;""</formula>
    </cfRule>
    <cfRule type="expression" dxfId="6575" priority="7443">
      <formula>FD24=""</formula>
    </cfRule>
  </conditionalFormatting>
  <conditionalFormatting sqref="FE24">
    <cfRule type="expression" dxfId="6574" priority="7441">
      <formula>AND(FD24&lt;&gt;"2人以上の体制",FE24&lt;&gt;"")</formula>
    </cfRule>
    <cfRule type="expression" dxfId="6573" priority="7442">
      <formula>AND(FD24="2人以上の体制",FE24="")</formula>
    </cfRule>
  </conditionalFormatting>
  <conditionalFormatting sqref="FF24">
    <cfRule type="expression" dxfId="6572" priority="7285">
      <formula>FL24&lt;&gt;""</formula>
    </cfRule>
    <cfRule type="expression" dxfId="6571" priority="7440">
      <formula>FF24=""</formula>
    </cfRule>
  </conditionalFormatting>
  <conditionalFormatting sqref="FG24">
    <cfRule type="expression" dxfId="6570" priority="7284">
      <formula>FL24&lt;&gt;""</formula>
    </cfRule>
    <cfRule type="expression" dxfId="6569" priority="7439">
      <formula>FG24=""</formula>
    </cfRule>
  </conditionalFormatting>
  <conditionalFormatting sqref="BN24">
    <cfRule type="expression" dxfId="6568" priority="7358">
      <formula>FL24&lt;&gt;""</formula>
    </cfRule>
    <cfRule type="expression" dxfId="6567" priority="7437">
      <formula>BN24=""</formula>
    </cfRule>
  </conditionalFormatting>
  <conditionalFormatting sqref="BO24">
    <cfRule type="expression" dxfId="6566" priority="7357">
      <formula>FL24&lt;&gt;""</formula>
    </cfRule>
    <cfRule type="expression" dxfId="6565" priority="7436">
      <formula>BO24=""</formula>
    </cfRule>
  </conditionalFormatting>
  <conditionalFormatting sqref="BP24">
    <cfRule type="expression" dxfId="6564" priority="7356">
      <formula>FL24&lt;&gt;""</formula>
    </cfRule>
    <cfRule type="expression" dxfId="6563" priority="7435">
      <formula>BP24=""</formula>
    </cfRule>
  </conditionalFormatting>
  <conditionalFormatting sqref="BQ24">
    <cfRule type="expression" dxfId="6562" priority="7355">
      <formula>FL24&lt;&gt;""</formula>
    </cfRule>
    <cfRule type="expression" dxfId="6561" priority="7424">
      <formula>AND(BQ24:BR24="")</formula>
    </cfRule>
  </conditionalFormatting>
  <conditionalFormatting sqref="BR24">
    <cfRule type="expression" dxfId="6560" priority="7354">
      <formula>FL24&lt;&gt;""</formula>
    </cfRule>
    <cfRule type="expression" dxfId="6559" priority="7434">
      <formula>AND(BQ24:BR24="")</formula>
    </cfRule>
  </conditionalFormatting>
  <conditionalFormatting sqref="BT24">
    <cfRule type="expression" dxfId="6558" priority="7429">
      <formula>AND(BS24="",BT24&lt;&gt;"")</formula>
    </cfRule>
    <cfRule type="expression" dxfId="6557" priority="7433">
      <formula>AND(BS24&lt;&gt;"",BT24="")</formula>
    </cfRule>
  </conditionalFormatting>
  <conditionalFormatting sqref="BU24">
    <cfRule type="expression" dxfId="6556" priority="7428">
      <formula>AND(BS24="",BU24&lt;&gt;"")</formula>
    </cfRule>
    <cfRule type="expression" dxfId="6555" priority="7432">
      <formula>AND(BS24&lt;&gt;"",BU24="")</formula>
    </cfRule>
  </conditionalFormatting>
  <conditionalFormatting sqref="BV24">
    <cfRule type="expression" dxfId="6554" priority="7427">
      <formula>AND(BS24="",BV24&lt;&gt;"")</formula>
    </cfRule>
    <cfRule type="expression" dxfId="6553" priority="7431">
      <formula>AND(BS24&lt;&gt;"",AND(BV24:BW24=""))</formula>
    </cfRule>
  </conditionalFormatting>
  <conditionalFormatting sqref="BW24">
    <cfRule type="expression" dxfId="6552" priority="7426">
      <formula>AND(BS24="",BW24&lt;&gt;"")</formula>
    </cfRule>
    <cfRule type="expression" dxfId="6551" priority="7430">
      <formula>AND(BS24&lt;&gt;"",AND(BV24:BW24=""))</formula>
    </cfRule>
  </conditionalFormatting>
  <conditionalFormatting sqref="BS24">
    <cfRule type="expression" dxfId="6550" priority="7425">
      <formula>AND(BS24="",OR(BT24:BW24&lt;&gt;""))</formula>
    </cfRule>
  </conditionalFormatting>
  <conditionalFormatting sqref="BX24">
    <cfRule type="expression" dxfId="6549" priority="7353">
      <formula>FL24&lt;&gt;""</formula>
    </cfRule>
    <cfRule type="expression" dxfId="6548" priority="7423">
      <formula>BX24=""</formula>
    </cfRule>
  </conditionalFormatting>
  <conditionalFormatting sqref="BY24">
    <cfRule type="expression" dxfId="6547" priority="7352">
      <formula>FL24&lt;&gt;""</formula>
    </cfRule>
    <cfRule type="expression" dxfId="6546" priority="7422">
      <formula>BY24=""</formula>
    </cfRule>
  </conditionalFormatting>
  <conditionalFormatting sqref="CB24">
    <cfRule type="expression" dxfId="6545" priority="7351">
      <formula>FL24&lt;&gt;""</formula>
    </cfRule>
    <cfRule type="expression" dxfId="6544" priority="7421">
      <formula>CB24=""</formula>
    </cfRule>
  </conditionalFormatting>
  <conditionalFormatting sqref="CC24">
    <cfRule type="expression" dxfId="6543" priority="7350">
      <formula>FL24&lt;&gt;""</formula>
    </cfRule>
    <cfRule type="expression" dxfId="6542" priority="7420">
      <formula>CC24=""</formula>
    </cfRule>
  </conditionalFormatting>
  <conditionalFormatting sqref="CD24">
    <cfRule type="expression" dxfId="6541" priority="7349">
      <formula>FL24&lt;&gt;""</formula>
    </cfRule>
    <cfRule type="expression" dxfId="6540" priority="7419">
      <formula>CD24=""</formula>
    </cfRule>
  </conditionalFormatting>
  <conditionalFormatting sqref="FJ24">
    <cfRule type="expression" dxfId="6539" priority="7418">
      <formula>FJ24=""</formula>
    </cfRule>
  </conditionalFormatting>
  <conditionalFormatting sqref="H24">
    <cfRule type="expression" dxfId="6538" priority="7399">
      <formula>FL24&lt;&gt;""</formula>
    </cfRule>
    <cfRule type="expression" dxfId="6537" priority="7415">
      <formula>H24=""</formula>
    </cfRule>
  </conditionalFormatting>
  <conditionalFormatting sqref="B24">
    <cfRule type="expression" dxfId="6536" priority="7283">
      <formula>FL24&lt;&gt;""</formula>
    </cfRule>
    <cfRule type="expression" dxfId="6535" priority="7414">
      <formula>B24=""</formula>
    </cfRule>
  </conditionalFormatting>
  <conditionalFormatting sqref="CE24">
    <cfRule type="expression" dxfId="6534" priority="7348">
      <formula>FL24&lt;&gt;""</formula>
    </cfRule>
    <cfRule type="expression" dxfId="6533" priority="7413">
      <formula>CE24=""</formula>
    </cfRule>
  </conditionalFormatting>
  <conditionalFormatting sqref="EI24">
    <cfRule type="expression" dxfId="6532" priority="7412">
      <formula>AND(OR(EB24:EG24&lt;&gt;""),EI24="")</formula>
    </cfRule>
  </conditionalFormatting>
  <conditionalFormatting sqref="BD24">
    <cfRule type="expression" dxfId="6531" priority="7359">
      <formula>FL24&lt;&gt;""</formula>
    </cfRule>
    <cfRule type="expression" dxfId="6530" priority="7411">
      <formula>BD24=""</formula>
    </cfRule>
  </conditionalFormatting>
  <conditionalFormatting sqref="BE24">
    <cfRule type="expression" dxfId="6529" priority="7410">
      <formula>AND(BD24="同居",AND(BE24="",BF24=""))</formula>
    </cfRule>
  </conditionalFormatting>
  <conditionalFormatting sqref="CA24">
    <cfRule type="expression" dxfId="6528" priority="7409">
      <formula>AND(BZ24&lt;&gt;"",CA24="")</formula>
    </cfRule>
  </conditionalFormatting>
  <conditionalFormatting sqref="BZ24">
    <cfRule type="expression" dxfId="6527" priority="7408">
      <formula>AND(BZ24="",CA24&lt;&gt;"")</formula>
    </cfRule>
  </conditionalFormatting>
  <conditionalFormatting sqref="DT24">
    <cfRule type="expression" dxfId="6526" priority="7309">
      <formula>FL24&lt;&gt;""</formula>
    </cfRule>
    <cfRule type="expression" dxfId="6525" priority="7405">
      <formula>AND(DT24&lt;&gt;"",DS24="")</formula>
    </cfRule>
    <cfRule type="expression" dxfId="6524" priority="7406">
      <formula>AND(DS24&lt;&gt;"自立",DT24="")</formula>
    </cfRule>
    <cfRule type="expression" dxfId="6523" priority="7407">
      <formula>AND(DS24="自立",DT24&lt;&gt;"")</formula>
    </cfRule>
  </conditionalFormatting>
  <conditionalFormatting sqref="DV24">
    <cfRule type="expression" dxfId="6522" priority="7307">
      <formula>FL24&lt;&gt;""</formula>
    </cfRule>
    <cfRule type="expression" dxfId="6521" priority="7402">
      <formula>AND(DV24&lt;&gt;"",DU24="")</formula>
    </cfRule>
    <cfRule type="expression" dxfId="6520" priority="7403">
      <formula>AND(DU24="自立",DV24&lt;&gt;"")</formula>
    </cfRule>
    <cfRule type="expression" dxfId="6519" priority="7404">
      <formula>AND(DU24&lt;&gt;"自立",DV24="")</formula>
    </cfRule>
  </conditionalFormatting>
  <conditionalFormatting sqref="I24">
    <cfRule type="expression" dxfId="6518" priority="7401">
      <formula>I24=""</formula>
    </cfRule>
  </conditionalFormatting>
  <conditionalFormatting sqref="O24">
    <cfRule type="expression" dxfId="6517" priority="7395">
      <formula>FL24&lt;&gt;""</formula>
    </cfRule>
    <cfRule type="expression" dxfId="6516" priority="7400">
      <formula>O24=""</formula>
    </cfRule>
  </conditionalFormatting>
  <conditionalFormatting sqref="FM24">
    <cfRule type="expression" dxfId="6515" priority="7278">
      <formula>AND(FM24="",AND(P24:FI24=""))</formula>
    </cfRule>
    <cfRule type="expression" dxfId="6514" priority="7279">
      <formula>AND(FM24&lt;&gt;"",OR(P24:FI24&lt;&gt;""))</formula>
    </cfRule>
  </conditionalFormatting>
  <conditionalFormatting sqref="FL24">
    <cfRule type="expression" dxfId="6513" priority="7280">
      <formula>AND(FL24="",AND(P24:FI24=""))</formula>
    </cfRule>
    <cfRule type="expression" dxfId="6512" priority="7282">
      <formula>AND(FL24&lt;&gt;"",OR(P24:FI24&lt;&gt;""))</formula>
    </cfRule>
  </conditionalFormatting>
  <conditionalFormatting sqref="FK24">
    <cfRule type="expression" dxfId="6511" priority="7281">
      <formula>FK24=""</formula>
    </cfRule>
  </conditionalFormatting>
  <conditionalFormatting sqref="C25">
    <cfRule type="expression" dxfId="6510" priority="7277">
      <formula>C25=""</formula>
    </cfRule>
  </conditionalFormatting>
  <conditionalFormatting sqref="D25">
    <cfRule type="expression" dxfId="6509" priority="7276">
      <formula>D25=""</formula>
    </cfRule>
  </conditionalFormatting>
  <conditionalFormatting sqref="E25">
    <cfRule type="expression" dxfId="6508" priority="7275">
      <formula>E25=""</formula>
    </cfRule>
  </conditionalFormatting>
  <conditionalFormatting sqref="G25">
    <cfRule type="expression" dxfId="6507" priority="7274">
      <formula>G25=""</formula>
    </cfRule>
  </conditionalFormatting>
  <conditionalFormatting sqref="J25">
    <cfRule type="expression" dxfId="6506" priority="7015">
      <formula>FL25&lt;&gt;""</formula>
    </cfRule>
    <cfRule type="expression" dxfId="6505" priority="7273">
      <formula>AND(J25="",K25="")</formula>
    </cfRule>
  </conditionalFormatting>
  <conditionalFormatting sqref="K25">
    <cfRule type="expression" dxfId="6504" priority="7014">
      <formula>FL25&lt;&gt;""</formula>
    </cfRule>
    <cfRule type="expression" dxfId="6503" priority="7272">
      <formula>AND(J25="",K25="")</formula>
    </cfRule>
  </conditionalFormatting>
  <conditionalFormatting sqref="N25">
    <cfRule type="expression" dxfId="6502" priority="7013">
      <formula>FL25&lt;&gt;""</formula>
    </cfRule>
    <cfRule type="expression" dxfId="6501" priority="7271">
      <formula>N25=""</formula>
    </cfRule>
  </conditionalFormatting>
  <conditionalFormatting sqref="P25">
    <cfRule type="expression" dxfId="6500" priority="7011">
      <formula>FL25&lt;&gt;""</formula>
    </cfRule>
    <cfRule type="expression" dxfId="6499" priority="7269">
      <formula>AND(P25&lt;&gt;"",OR(Q25:AC25&lt;&gt;""))</formula>
    </cfRule>
    <cfRule type="expression" dxfId="6498" priority="7270">
      <formula>AND(P25="",AND(Q25:AC25=""))</formula>
    </cfRule>
  </conditionalFormatting>
  <conditionalFormatting sqref="Q25">
    <cfRule type="expression" dxfId="6497" priority="7010">
      <formula>FL25&lt;&gt;""</formula>
    </cfRule>
    <cfRule type="expression" dxfId="6496" priority="7267">
      <formula>AND(P25&lt;&gt;"",OR(Q25:AC25&lt;&gt;""))</formula>
    </cfRule>
    <cfRule type="expression" dxfId="6495" priority="7268">
      <formula>AND(P25="",AND(Q25:AC25=""))</formula>
    </cfRule>
  </conditionalFormatting>
  <conditionalFormatting sqref="R25">
    <cfRule type="expression" dxfId="6494" priority="7009">
      <formula>FL25&lt;&gt;""</formula>
    </cfRule>
    <cfRule type="expression" dxfId="6493" priority="7265">
      <formula>AND(P25&lt;&gt;"",OR(Q25:AC25&lt;&gt;""))</formula>
    </cfRule>
    <cfRule type="expression" dxfId="6492" priority="7266">
      <formula>AND(P25="",AND(Q25:AC25=""))</formula>
    </cfRule>
  </conditionalFormatting>
  <conditionalFormatting sqref="S25">
    <cfRule type="expression" dxfId="6491" priority="7008">
      <formula>FL25&lt;&gt;""</formula>
    </cfRule>
    <cfRule type="expression" dxfId="6490" priority="7253">
      <formula>AND(P25&lt;&gt;"",OR(Q25:AC25&lt;&gt;""))</formula>
    </cfRule>
    <cfRule type="expression" dxfId="6489" priority="7264">
      <formula>AND(P25="",AND(Q25:AC25=""))</formula>
    </cfRule>
  </conditionalFormatting>
  <conditionalFormatting sqref="T25">
    <cfRule type="expression" dxfId="6488" priority="7007">
      <formula>FL25&lt;&gt;""</formula>
    </cfRule>
    <cfRule type="expression" dxfId="6487" priority="7252">
      <formula>AND(P25&lt;&gt;"",OR(Q25:AC25&lt;&gt;""))</formula>
    </cfRule>
    <cfRule type="expression" dxfId="6486" priority="7263">
      <formula>AND(P25="",AND(Q25:AC25=""))</formula>
    </cfRule>
  </conditionalFormatting>
  <conditionalFormatting sqref="U25">
    <cfRule type="expression" dxfId="6485" priority="7006">
      <formula>FL25&lt;&gt;""</formula>
    </cfRule>
    <cfRule type="expression" dxfId="6484" priority="7251">
      <formula>AND(P25&lt;&gt;"",OR(Q25:AC25&lt;&gt;""))</formula>
    </cfRule>
    <cfRule type="expression" dxfId="6483" priority="7262">
      <formula>AND(P25="",AND(Q25:AC25=""))</formula>
    </cfRule>
  </conditionalFormatting>
  <conditionalFormatting sqref="V25">
    <cfRule type="expression" dxfId="6482" priority="7005">
      <formula>FL25&lt;&gt;""</formula>
    </cfRule>
    <cfRule type="expression" dxfId="6481" priority="7250">
      <formula>AND(P25&lt;&gt;"",OR(Q25:AC25&lt;&gt;""))</formula>
    </cfRule>
    <cfRule type="expression" dxfId="6480" priority="7261">
      <formula>AND(P25="",AND(Q25:AC25=""))</formula>
    </cfRule>
  </conditionalFormatting>
  <conditionalFormatting sqref="W25">
    <cfRule type="expression" dxfId="6479" priority="7004">
      <formula>FL25&lt;&gt;""</formula>
    </cfRule>
    <cfRule type="expression" dxfId="6478" priority="7249">
      <formula>AND(P25&lt;&gt;"",OR(Q25:AC25&lt;&gt;""))</formula>
    </cfRule>
    <cfRule type="expression" dxfId="6477" priority="7260">
      <formula>AND(P25="",AND(Q25:AC25=""))</formula>
    </cfRule>
  </conditionalFormatting>
  <conditionalFormatting sqref="X25">
    <cfRule type="expression" dxfId="6476" priority="7003">
      <formula>FL25&lt;&gt;""</formula>
    </cfRule>
    <cfRule type="expression" dxfId="6475" priority="7248">
      <formula>AND(P25&lt;&gt;"",OR(Q25:AC25&lt;&gt;""))</formula>
    </cfRule>
    <cfRule type="expression" dxfId="6474" priority="7259">
      <formula>AND(P25="",AND(Q25:AC25=""))</formula>
    </cfRule>
  </conditionalFormatting>
  <conditionalFormatting sqref="Y25">
    <cfRule type="expression" dxfId="6473" priority="7002">
      <formula>FL25&lt;&gt;""</formula>
    </cfRule>
    <cfRule type="expression" dxfId="6472" priority="7247">
      <formula>AND(P25&lt;&gt;"",OR(Q25:AC25&lt;&gt;""))</formula>
    </cfRule>
    <cfRule type="expression" dxfId="6471" priority="7258">
      <formula>AND(P25="",AND(Q25:AC25=""))</formula>
    </cfRule>
  </conditionalFormatting>
  <conditionalFormatting sqref="Z25">
    <cfRule type="expression" dxfId="6470" priority="7001">
      <formula>FL25&lt;&gt;""</formula>
    </cfRule>
    <cfRule type="expression" dxfId="6469" priority="7246">
      <formula>AND(P25&lt;&gt;"",OR(Q25:AC25&lt;&gt;""))</formula>
    </cfRule>
    <cfRule type="expression" dxfId="6468" priority="7257">
      <formula>AND(P25="",AND(Q25:AC25=""))</formula>
    </cfRule>
  </conditionalFormatting>
  <conditionalFormatting sqref="AA25">
    <cfRule type="expression" dxfId="6467" priority="7000">
      <formula>FL25&lt;&gt;""</formula>
    </cfRule>
    <cfRule type="expression" dxfId="6466" priority="7245">
      <formula>AND(P25&lt;&gt;"",OR(Q25:AC25&lt;&gt;""))</formula>
    </cfRule>
    <cfRule type="expression" dxfId="6465" priority="7256">
      <formula>AND(P25="",AND(Q25:AC25=""))</formula>
    </cfRule>
  </conditionalFormatting>
  <conditionalFormatting sqref="AB25">
    <cfRule type="expression" dxfId="6464" priority="6999">
      <formula>FL25&lt;&gt;""</formula>
    </cfRule>
    <cfRule type="expression" dxfId="6463" priority="7244">
      <formula>AND(P25&lt;&gt;"",OR(Q25:AC25&lt;&gt;""))</formula>
    </cfRule>
    <cfRule type="expression" dxfId="6462" priority="7255">
      <formula>AND(P25="",AND(Q25:AC25=""))</formula>
    </cfRule>
  </conditionalFormatting>
  <conditionalFormatting sqref="AC25">
    <cfRule type="expression" dxfId="6461" priority="6998">
      <formula>FL25&lt;&gt;""</formula>
    </cfRule>
    <cfRule type="expression" dxfId="6460" priority="7243">
      <formula>AND(P25&lt;&gt;"",OR(Q25:AC25&lt;&gt;""))</formula>
    </cfRule>
    <cfRule type="expression" dxfId="6459" priority="7254">
      <formula>AND(P25="",AND(Q25:AC25=""))</formula>
    </cfRule>
  </conditionalFormatting>
  <conditionalFormatting sqref="AD25">
    <cfRule type="expression" dxfId="6458" priority="6997">
      <formula>FL25&lt;&gt;""</formula>
    </cfRule>
    <cfRule type="expression" dxfId="6457" priority="7240">
      <formula>AND(AD25="無",OR(AE25:AH25&lt;&gt;""))</formula>
    </cfRule>
    <cfRule type="expression" dxfId="6456" priority="7241">
      <formula>AND(AD25="有",AND(AE25:AH25=""))</formula>
    </cfRule>
    <cfRule type="expression" dxfId="6455" priority="7242">
      <formula>AD25=""</formula>
    </cfRule>
  </conditionalFormatting>
  <conditionalFormatting sqref="AE25">
    <cfRule type="expression" dxfId="6454" priority="7235">
      <formula>AND(AD25="無",OR(AE25:AH25&lt;&gt;""))</formula>
    </cfRule>
    <cfRule type="expression" dxfId="6453" priority="7239">
      <formula>AND(AD25="有",AND(AE25:AH25=""))</formula>
    </cfRule>
  </conditionalFormatting>
  <conditionalFormatting sqref="AF25">
    <cfRule type="expression" dxfId="6452" priority="7234">
      <formula>AND(AD25="無",OR(AE25:AH25&lt;&gt;""))</formula>
    </cfRule>
    <cfRule type="expression" dxfId="6451" priority="7238">
      <formula>AND(AD25="有",AND(AE25:AH25=""))</formula>
    </cfRule>
  </conditionalFormatting>
  <conditionalFormatting sqref="AG25">
    <cfRule type="expression" dxfId="6450" priority="7233">
      <formula>AND(AD25="無",OR(AE25:AH25&lt;&gt;""))</formula>
    </cfRule>
    <cfRule type="expression" dxfId="6449" priority="7237">
      <formula>AND(AD25="有",AND(AE25:AH25=""))</formula>
    </cfRule>
  </conditionalFormatting>
  <conditionalFormatting sqref="AH25">
    <cfRule type="expression" dxfId="6448" priority="7232">
      <formula>AND(AD25="無",OR(AE25:AH25&lt;&gt;""))</formula>
    </cfRule>
    <cfRule type="expression" dxfId="6447" priority="7236">
      <formula>AND(AD25="有",AND(AE25:AH25=""))</formula>
    </cfRule>
  </conditionalFormatting>
  <conditionalFormatting sqref="AI25">
    <cfRule type="expression" dxfId="6446" priority="6996">
      <formula>FL25&lt;&gt;""</formula>
    </cfRule>
    <cfRule type="expression" dxfId="6445" priority="7231">
      <formula>AI25=""</formula>
    </cfRule>
  </conditionalFormatting>
  <conditionalFormatting sqref="AJ25">
    <cfRule type="expression" dxfId="6444" priority="6995">
      <formula>FL25&lt;&gt;""</formula>
    </cfRule>
    <cfRule type="expression" dxfId="6443" priority="7230">
      <formula>AJ25=""</formula>
    </cfRule>
  </conditionalFormatting>
  <conditionalFormatting sqref="AK25">
    <cfRule type="expression" dxfId="6442" priority="6994">
      <formula>FL25&lt;&gt;""</formula>
    </cfRule>
    <cfRule type="expression" dxfId="6441" priority="7229">
      <formula>AK25=""</formula>
    </cfRule>
  </conditionalFormatting>
  <conditionalFormatting sqref="AL25">
    <cfRule type="expression" dxfId="6440" priority="6993">
      <formula>FL25&lt;&gt;""</formula>
    </cfRule>
    <cfRule type="expression" dxfId="6439" priority="7228">
      <formula>AL25=""</formula>
    </cfRule>
  </conditionalFormatting>
  <conditionalFormatting sqref="AM25">
    <cfRule type="expression" dxfId="6438" priority="6992">
      <formula>FL25&lt;&gt;""</formula>
    </cfRule>
    <cfRule type="expression" dxfId="6437" priority="7223">
      <formula>AND(AM25="なし",AN25&lt;&gt;"")</formula>
    </cfRule>
    <cfRule type="expression" dxfId="6436" priority="7224">
      <formula>AND(AM25="あり",AN25="")</formula>
    </cfRule>
    <cfRule type="expression" dxfId="6435" priority="7227">
      <formula>AM25=""</formula>
    </cfRule>
  </conditionalFormatting>
  <conditionalFormatting sqref="AN25">
    <cfRule type="expression" dxfId="6434" priority="7225">
      <formula>AND(AM25="なし",AN25&lt;&gt;"")</formula>
    </cfRule>
    <cfRule type="expression" dxfId="6433" priority="7226">
      <formula>AND(AM25="あり",AN25="")</formula>
    </cfRule>
  </conditionalFormatting>
  <conditionalFormatting sqref="AO25">
    <cfRule type="expression" dxfId="6432" priority="6991">
      <formula>FL25&lt;&gt;""</formula>
    </cfRule>
    <cfRule type="expression" dxfId="6431" priority="7221">
      <formula>AND(AO25&lt;&gt;"",OR(AP25:BC25&lt;&gt;""))</formula>
    </cfRule>
    <cfRule type="expression" dxfId="6430" priority="7222">
      <formula>AND(AO25="",AND(AP25:BC25=""))</formula>
    </cfRule>
  </conditionalFormatting>
  <conditionalFormatting sqref="AP25">
    <cfRule type="expression" dxfId="6429" priority="6990">
      <formula>FL25&lt;&gt;""</formula>
    </cfRule>
    <cfRule type="expression" dxfId="6428" priority="7219">
      <formula>AND(AO25&lt;&gt;"",OR(AP25:BC25&lt;&gt;""))</formula>
    </cfRule>
    <cfRule type="expression" dxfId="6427" priority="7220">
      <formula>AND(AO25="",AND(AP25:BC25=""))</formula>
    </cfRule>
  </conditionalFormatting>
  <conditionalFormatting sqref="AQ25">
    <cfRule type="expression" dxfId="6426" priority="6989">
      <formula>FL25&lt;&gt;""</formula>
    </cfRule>
    <cfRule type="expression" dxfId="6425" priority="7217">
      <formula>AND(AO25&lt;&gt;"",OR(AP25:BC25&lt;&gt;""))</formula>
    </cfRule>
    <cfRule type="expression" dxfId="6424" priority="7218">
      <formula>AND(AO25="",AND(AP25:BC25=""))</formula>
    </cfRule>
  </conditionalFormatting>
  <conditionalFormatting sqref="AR25">
    <cfRule type="expression" dxfId="6423" priority="6988">
      <formula>FL25&lt;&gt;""</formula>
    </cfRule>
    <cfRule type="expression" dxfId="6422" priority="7215">
      <formula>AND(AO25&lt;&gt;"",OR(AP25:BC25&lt;&gt;""))</formula>
    </cfRule>
    <cfRule type="expression" dxfId="6421" priority="7216">
      <formula>AND(AO25="",AND(AP25:BC25=""))</formula>
    </cfRule>
  </conditionalFormatting>
  <conditionalFormatting sqref="AS25">
    <cfRule type="expression" dxfId="6420" priority="6987">
      <formula>FL25&lt;&gt;""</formula>
    </cfRule>
    <cfRule type="expression" dxfId="6419" priority="7213">
      <formula>AND(AO25&lt;&gt;"",OR(AP25:BC25&lt;&gt;""))</formula>
    </cfRule>
    <cfRule type="expression" dxfId="6418" priority="7214">
      <formula>AND(AO25="",AND(AP25:BC25=""))</formula>
    </cfRule>
  </conditionalFormatting>
  <conditionalFormatting sqref="AT25">
    <cfRule type="expression" dxfId="6417" priority="6986">
      <formula>FL25&lt;&gt;""</formula>
    </cfRule>
    <cfRule type="expression" dxfId="6416" priority="7211">
      <formula>AND(AO25&lt;&gt;"",OR(AP25:BC25&lt;&gt;""))</formula>
    </cfRule>
    <cfRule type="expression" dxfId="6415" priority="7212">
      <formula>AND(AO25="",AND(AP25:BC25=""))</formula>
    </cfRule>
  </conditionalFormatting>
  <conditionalFormatting sqref="AU25">
    <cfRule type="expression" dxfId="6414" priority="6985">
      <formula>FL25&lt;&gt;""</formula>
    </cfRule>
    <cfRule type="expression" dxfId="6413" priority="7209">
      <formula>AND(AO25&lt;&gt;"",OR(AP25:BC25&lt;&gt;""))</formula>
    </cfRule>
    <cfRule type="expression" dxfId="6412" priority="7210">
      <formula>AND(AO25="",AND(AP25:BC25=""))</formula>
    </cfRule>
  </conditionalFormatting>
  <conditionalFormatting sqref="AV25">
    <cfRule type="expression" dxfId="6411" priority="6984">
      <formula>FL25&lt;&gt;""</formula>
    </cfRule>
    <cfRule type="expression" dxfId="6410" priority="7207">
      <formula>AND(AO25&lt;&gt;"",OR(AP25:BC25&lt;&gt;""))</formula>
    </cfRule>
    <cfRule type="expression" dxfId="6409" priority="7208">
      <formula>AND(AO25="",AND(AP25:BC25=""))</formula>
    </cfRule>
  </conditionalFormatting>
  <conditionalFormatting sqref="AW25">
    <cfRule type="expression" dxfId="6408" priority="6983">
      <formula>FL25&lt;&gt;""</formula>
    </cfRule>
    <cfRule type="expression" dxfId="6407" priority="7205">
      <formula>AND(AO25&lt;&gt;"",OR(AP25:BC25&lt;&gt;""))</formula>
    </cfRule>
    <cfRule type="expression" dxfId="6406" priority="7206">
      <formula>AND(AO25="",AND(AP25:BC25=""))</formula>
    </cfRule>
  </conditionalFormatting>
  <conditionalFormatting sqref="AX25">
    <cfRule type="expression" dxfId="6405" priority="6982">
      <formula>FL25&lt;&gt;""</formula>
    </cfRule>
    <cfRule type="expression" dxfId="6404" priority="7203">
      <formula>AND(AO25&lt;&gt;"",OR(AP25:BC25&lt;&gt;""))</formula>
    </cfRule>
    <cfRule type="expression" dxfId="6403" priority="7204">
      <formula>AND(AO25="",AND(AP25:BC25=""))</formula>
    </cfRule>
  </conditionalFormatting>
  <conditionalFormatting sqref="AY25">
    <cfRule type="expression" dxfId="6402" priority="6981">
      <formula>FL25&lt;&gt;""</formula>
    </cfRule>
    <cfRule type="expression" dxfId="6401" priority="7201">
      <formula>AND(AO25&lt;&gt;"",OR(AP25:BC25&lt;&gt;""))</formula>
    </cfRule>
    <cfRule type="expression" dxfId="6400" priority="7202">
      <formula>AND(AO25="",AND(AP25:BC25=""))</formula>
    </cfRule>
  </conditionalFormatting>
  <conditionalFormatting sqref="AZ25">
    <cfRule type="expression" dxfId="6399" priority="6980">
      <formula>FL25&lt;&gt;""</formula>
    </cfRule>
    <cfRule type="expression" dxfId="6398" priority="7199">
      <formula>AND(AO25&lt;&gt;"",OR(AP25:BC25&lt;&gt;""))</formula>
    </cfRule>
    <cfRule type="expression" dxfId="6397" priority="7200">
      <formula>AND(AO25="",AND(AP25:BC25=""))</formula>
    </cfRule>
  </conditionalFormatting>
  <conditionalFormatting sqref="BA25">
    <cfRule type="expression" dxfId="6396" priority="6979">
      <formula>FL25&lt;&gt;""</formula>
    </cfRule>
    <cfRule type="expression" dxfId="6395" priority="7197">
      <formula>AND(AO25&lt;&gt;"",OR(AP25:BC25&lt;&gt;""))</formula>
    </cfRule>
    <cfRule type="expression" dxfId="6394" priority="7198">
      <formula>AND(AO25="",AND(AP25:BC25=""))</formula>
    </cfRule>
  </conditionalFormatting>
  <conditionalFormatting sqref="BB25">
    <cfRule type="expression" dxfId="6393" priority="6978">
      <formula>FL25&lt;&gt;""</formula>
    </cfRule>
    <cfRule type="expression" dxfId="6392" priority="7195">
      <formula>AND(AO25&lt;&gt;"",OR(AP25:BC25&lt;&gt;""))</formula>
    </cfRule>
    <cfRule type="expression" dxfId="6391" priority="7196">
      <formula>AND(AO25="",AND(AP25:BC25=""))</formula>
    </cfRule>
  </conditionalFormatting>
  <conditionalFormatting sqref="BC25">
    <cfRule type="expression" dxfId="6390" priority="6977">
      <formula>FL25&lt;&gt;""</formula>
    </cfRule>
    <cfRule type="expression" dxfId="6389" priority="7193">
      <formula>AND(AO25&lt;&gt;"",OR(AP25:BC25&lt;&gt;""))</formula>
    </cfRule>
    <cfRule type="expression" dxfId="6388" priority="7194">
      <formula>AND(AO25="",AND(AP25:BC25=""))</formula>
    </cfRule>
  </conditionalFormatting>
  <conditionalFormatting sqref="BF25">
    <cfRule type="expression" dxfId="6387" priority="7034">
      <formula>AND(BD25="独居",BF25&gt;=1)</formula>
    </cfRule>
    <cfRule type="expression" dxfId="6386" priority="7191">
      <formula>AND(BD25="同居",AND(BM25="",BF25&lt;&gt;COUNTA(BH25:BL25)))</formula>
    </cfRule>
    <cfRule type="expression" dxfId="6385" priority="7192">
      <formula>AND(BD25="同居",OR(BF25="",BF25=0))</formula>
    </cfRule>
  </conditionalFormatting>
  <conditionalFormatting sqref="BG25">
    <cfRule type="expression" dxfId="6384" priority="7189">
      <formula>AND(BD25="独居",BG25&gt;=1)</formula>
    </cfRule>
    <cfRule type="expression" dxfId="6383" priority="7190">
      <formula>AND(BD25="同居",OR(BG25="",BG25&gt;BF25))</formula>
    </cfRule>
  </conditionalFormatting>
  <conditionalFormatting sqref="BH25">
    <cfRule type="expression" dxfId="6382" priority="7182">
      <formula>AND(BD25="独居",OR(BH25:BM25&lt;&gt;""))</formula>
    </cfRule>
    <cfRule type="expression" dxfId="6381" priority="7188">
      <formula>AND(BD25="同居",AND(BM25="",BF25&lt;&gt;COUNTA(BH25:BL25)))</formula>
    </cfRule>
  </conditionalFormatting>
  <conditionalFormatting sqref="BI25">
    <cfRule type="expression" dxfId="6380" priority="7181">
      <formula>AND(BD25="独居",OR(BH25:BM25&lt;&gt;""))</formula>
    </cfRule>
    <cfRule type="expression" dxfId="6379" priority="7187">
      <formula>AND(BD25="同居",AND(BM25="",BF25&lt;&gt;COUNTA(BH25:BL25)))</formula>
    </cfRule>
  </conditionalFormatting>
  <conditionalFormatting sqref="BJ25">
    <cfRule type="expression" dxfId="6378" priority="7180">
      <formula>AND(BD25="独居",OR(BH25:BM25&lt;&gt;""))</formula>
    </cfRule>
    <cfRule type="expression" dxfId="6377" priority="7186">
      <formula>AND(BD25="同居",AND(BM25="",BF25&lt;&gt;COUNTA(BH25:BL25)))</formula>
    </cfRule>
  </conditionalFormatting>
  <conditionalFormatting sqref="BK25">
    <cfRule type="expression" dxfId="6376" priority="7179">
      <formula>AND(BD25="独居",OR(BH25:BM25&lt;&gt;""))</formula>
    </cfRule>
    <cfRule type="expression" dxfId="6375" priority="7185">
      <formula>AND(BD25="同居",AND(BM25="",BF25&lt;&gt;COUNTA(BH25:BL25)))</formula>
    </cfRule>
  </conditionalFormatting>
  <conditionalFormatting sqref="BL25">
    <cfRule type="expression" dxfId="6374" priority="7178">
      <formula>AND(BD25="独居",OR(BH25:BM25&lt;&gt;""))</formula>
    </cfRule>
    <cfRule type="expression" dxfId="6373" priority="7184">
      <formula>AND(BD25="同居",AND(BM25="",BF25&lt;&gt;COUNTA(BH25:BL25)))</formula>
    </cfRule>
  </conditionalFormatting>
  <conditionalFormatting sqref="BM25">
    <cfRule type="expression" dxfId="6372" priority="7177">
      <formula>AND(BD25="独居",OR(BH25:BM25&lt;&gt;""))</formula>
    </cfRule>
    <cfRule type="expression" dxfId="6371" priority="7183">
      <formula>AND(BD25="同居",AND(BM25="",BF25&lt;&gt;COUNTA(BH25:BL25)))</formula>
    </cfRule>
  </conditionalFormatting>
  <conditionalFormatting sqref="CF25">
    <cfRule type="expression" dxfId="6370" priority="6964">
      <formula>FL25&lt;&gt;""</formula>
    </cfRule>
    <cfRule type="expression" dxfId="6369" priority="7176">
      <formula>CF25=""</formula>
    </cfRule>
  </conditionalFormatting>
  <conditionalFormatting sqref="CG25">
    <cfRule type="expression" dxfId="6368" priority="6963">
      <formula>FL25&lt;&gt;""</formula>
    </cfRule>
    <cfRule type="expression" dxfId="6367" priority="7175">
      <formula>CG25=""</formula>
    </cfRule>
  </conditionalFormatting>
  <conditionalFormatting sqref="CH25">
    <cfRule type="expression" dxfId="6366" priority="6962">
      <formula>FL25&lt;&gt;""</formula>
    </cfRule>
    <cfRule type="expression" dxfId="6365" priority="7174">
      <formula>CH25=""</formula>
    </cfRule>
  </conditionalFormatting>
  <conditionalFormatting sqref="CI25">
    <cfRule type="expression" dxfId="6364" priority="6961">
      <formula>FL25&lt;&gt;""</formula>
    </cfRule>
    <cfRule type="expression" dxfId="6363" priority="7173">
      <formula>CI25=""</formula>
    </cfRule>
  </conditionalFormatting>
  <conditionalFormatting sqref="CJ25">
    <cfRule type="expression" dxfId="6362" priority="6960">
      <formula>FL25&lt;&gt;""</formula>
    </cfRule>
    <cfRule type="expression" dxfId="6361" priority="7172">
      <formula>CJ25=""</formula>
    </cfRule>
  </conditionalFormatting>
  <conditionalFormatting sqref="CK25">
    <cfRule type="expression" dxfId="6360" priority="6959">
      <formula>FL25&lt;&gt;""</formula>
    </cfRule>
    <cfRule type="expression" dxfId="6359" priority="7171">
      <formula>CK25=""</formula>
    </cfRule>
  </conditionalFormatting>
  <conditionalFormatting sqref="CL25">
    <cfRule type="expression" dxfId="6358" priority="6958">
      <formula>FL25&lt;&gt;""</formula>
    </cfRule>
    <cfRule type="expression" dxfId="6357" priority="7170">
      <formula>CL25=""</formula>
    </cfRule>
  </conditionalFormatting>
  <conditionalFormatting sqref="CM25">
    <cfRule type="expression" dxfId="6356" priority="6957">
      <formula>FL25&lt;&gt;""</formula>
    </cfRule>
    <cfRule type="expression" dxfId="6355" priority="7169">
      <formula>CM25=""</formula>
    </cfRule>
  </conditionalFormatting>
  <conditionalFormatting sqref="CN25">
    <cfRule type="expression" dxfId="6354" priority="7033">
      <formula>AND(CM25=0,CN25&lt;&gt;"")</formula>
    </cfRule>
    <cfRule type="expression" dxfId="6353" priority="7168">
      <formula>AND(CM25&gt;0,CN25="")</formula>
    </cfRule>
  </conditionalFormatting>
  <conditionalFormatting sqref="CO25">
    <cfRule type="expression" dxfId="6352" priority="6956">
      <formula>FL25&lt;&gt;""</formula>
    </cfRule>
    <cfRule type="expression" dxfId="6351" priority="7166">
      <formula>AND(CO25&lt;&gt;"",OR(CP25:CS25&lt;&gt;""))</formula>
    </cfRule>
    <cfRule type="expression" dxfId="6350" priority="7167">
      <formula>AND(CO25="",AND(CP25:CS25=""))</formula>
    </cfRule>
  </conditionalFormatting>
  <conditionalFormatting sqref="CP25">
    <cfRule type="expression" dxfId="6349" priority="6955">
      <formula>FL25&lt;&gt;""</formula>
    </cfRule>
    <cfRule type="expression" dxfId="6348" priority="7164">
      <formula>AND(CO25&lt;&gt;"",OR(CP25:CS25&lt;&gt;""))</formula>
    </cfRule>
    <cfRule type="expression" dxfId="6347" priority="7165">
      <formula>AND(CO25="",AND(CP25:CS25=""))</formula>
    </cfRule>
  </conditionalFormatting>
  <conditionalFormatting sqref="CQ25">
    <cfRule type="expression" dxfId="6346" priority="6954">
      <formula>FL25&lt;&gt;""</formula>
    </cfRule>
    <cfRule type="expression" dxfId="6345" priority="7162">
      <formula>AND(CO25&lt;&gt;"",OR(CP25:CS25&lt;&gt;""))</formula>
    </cfRule>
    <cfRule type="expression" dxfId="6344" priority="7163">
      <formula>AND(CO25="",AND(CP25:CS25=""))</formula>
    </cfRule>
  </conditionalFormatting>
  <conditionalFormatting sqref="CR25">
    <cfRule type="expression" dxfId="6343" priority="6953">
      <formula>FL25&lt;&gt;""</formula>
    </cfRule>
    <cfRule type="expression" dxfId="6342" priority="7160">
      <formula>AND(CO25&lt;&gt;"",OR(CP25:CS25&lt;&gt;""))</formula>
    </cfRule>
    <cfRule type="expression" dxfId="6341" priority="7161">
      <formula>AND(CO25="",AND(CP25:CS25=""))</formula>
    </cfRule>
  </conditionalFormatting>
  <conditionalFormatting sqref="CS25">
    <cfRule type="expression" dxfId="6340" priority="6952">
      <formula>FL25&lt;&gt;""</formula>
    </cfRule>
    <cfRule type="expression" dxfId="6339" priority="7158">
      <formula>AND(CO25&lt;&gt;"",OR(CP25:CS25&lt;&gt;""))</formula>
    </cfRule>
    <cfRule type="expression" dxfId="6338" priority="7159">
      <formula>AND(CO25="",AND(CP25:CS25=""))</formula>
    </cfRule>
  </conditionalFormatting>
  <conditionalFormatting sqref="CT25">
    <cfRule type="expression" dxfId="6337" priority="6951">
      <formula>FL25&lt;&gt;""</formula>
    </cfRule>
    <cfRule type="expression" dxfId="6336" priority="7157">
      <formula>CT25=""</formula>
    </cfRule>
  </conditionalFormatting>
  <conditionalFormatting sqref="CU25">
    <cfRule type="expression" dxfId="6335" priority="6950">
      <formula>FL25&lt;&gt;""</formula>
    </cfRule>
    <cfRule type="expression" dxfId="6334" priority="7156">
      <formula>CU25=""</formula>
    </cfRule>
  </conditionalFormatting>
  <conditionalFormatting sqref="CV25">
    <cfRule type="expression" dxfId="6333" priority="6949">
      <formula>FL25&lt;&gt;""</formula>
    </cfRule>
    <cfRule type="expression" dxfId="6332" priority="7154">
      <formula>AND(CV25&lt;&gt;"",OR(CW25:DH25&lt;&gt;""))</formula>
    </cfRule>
    <cfRule type="expression" dxfId="6331" priority="7155">
      <formula>AND(CV25="",AND(CW25:DH25=""))</formula>
    </cfRule>
  </conditionalFormatting>
  <conditionalFormatting sqref="CW25">
    <cfRule type="expression" dxfId="6330" priority="6948">
      <formula>FL25&lt;&gt;""</formula>
    </cfRule>
    <cfRule type="expression" dxfId="6329" priority="7128">
      <formula>AND(CX25&lt;&gt;"",CW25="")</formula>
    </cfRule>
    <cfRule type="expression" dxfId="6328" priority="7152">
      <formula>AND(CV25&lt;&gt;"",OR(CW25:DH25&lt;&gt;""))</formula>
    </cfRule>
    <cfRule type="expression" dxfId="6327" priority="7153">
      <formula>AND(CV25="",AND(CW25:DH25=""))</formula>
    </cfRule>
  </conditionalFormatting>
  <conditionalFormatting sqref="CX25">
    <cfRule type="expression" dxfId="6326" priority="6947">
      <formula>FL25&lt;&gt;""</formula>
    </cfRule>
    <cfRule type="expression" dxfId="6325" priority="7129">
      <formula>AND(CW25&lt;&gt;"",CX25="")</formula>
    </cfRule>
    <cfRule type="expression" dxfId="6324" priority="7150">
      <formula>AND(CV25&lt;&gt;"",OR(CW25:DH25&lt;&gt;""))</formula>
    </cfRule>
    <cfRule type="expression" dxfId="6323" priority="7151">
      <formula>AND(CV25="",AND(CW25:DH25=""))</formula>
    </cfRule>
  </conditionalFormatting>
  <conditionalFormatting sqref="CY25">
    <cfRule type="expression" dxfId="6322" priority="6946">
      <formula>FL25&lt;&gt;""</formula>
    </cfRule>
    <cfRule type="expression" dxfId="6321" priority="7148">
      <formula>AND(CV25&lt;&gt;"",OR(CW25:DH25&lt;&gt;""))</formula>
    </cfRule>
    <cfRule type="expression" dxfId="6320" priority="7149">
      <formula>AND(CV25="",AND(CW25:DH25=""))</formula>
    </cfRule>
  </conditionalFormatting>
  <conditionalFormatting sqref="CZ25">
    <cfRule type="expression" dxfId="6319" priority="6945">
      <formula>FL25&lt;&gt;""</formula>
    </cfRule>
    <cfRule type="expression" dxfId="6318" priority="7126">
      <formula>AND(DA25&lt;&gt;"",CZ25="")</formula>
    </cfRule>
    <cfRule type="expression" dxfId="6317" priority="7146">
      <formula>AND(CV25&lt;&gt;"",OR(CW25:DH25&lt;&gt;""))</formula>
    </cfRule>
    <cfRule type="expression" dxfId="6316" priority="7147">
      <formula>AND(CV25="",AND(CW25:DH25=""))</formula>
    </cfRule>
  </conditionalFormatting>
  <conditionalFormatting sqref="DA25">
    <cfRule type="expression" dxfId="6315" priority="6944">
      <formula>FL25&lt;&gt;""</formula>
    </cfRule>
    <cfRule type="expression" dxfId="6314" priority="7127">
      <formula>AND(CZ25&lt;&gt;"",DA25="")</formula>
    </cfRule>
    <cfRule type="expression" dxfId="6313" priority="7144">
      <formula>AND(CV25&lt;&gt;"",OR(CW25:DH25&lt;&gt;""))</formula>
    </cfRule>
    <cfRule type="expression" dxfId="6312" priority="7145">
      <formula>AND(CV25="",AND(CW25:DH25=""))</formula>
    </cfRule>
  </conditionalFormatting>
  <conditionalFormatting sqref="DB25">
    <cfRule type="expression" dxfId="6311" priority="6943">
      <formula>FL25&lt;&gt;""</formula>
    </cfRule>
    <cfRule type="expression" dxfId="6310" priority="7142">
      <formula>AND(CV25&lt;&gt;"",OR(CW25:DH25&lt;&gt;""))</formula>
    </cfRule>
    <cfRule type="expression" dxfId="6309" priority="7143">
      <formula>AND(CV25="",AND(CW25:DH25=""))</formula>
    </cfRule>
  </conditionalFormatting>
  <conditionalFormatting sqref="DC25">
    <cfRule type="expression" dxfId="6308" priority="6942">
      <formula>FL25&lt;&gt;""</formula>
    </cfRule>
    <cfRule type="expression" dxfId="6307" priority="7140">
      <formula>AND(CV25&lt;&gt;"",OR(CW25:DH25&lt;&gt;""))</formula>
    </cfRule>
    <cfRule type="expression" dxfId="6306" priority="7141">
      <formula>AND(CV25="",AND(CW25:DH25=""))</formula>
    </cfRule>
  </conditionalFormatting>
  <conditionalFormatting sqref="DD25">
    <cfRule type="expression" dxfId="6305" priority="6941">
      <formula>FL25&lt;&gt;""</formula>
    </cfRule>
    <cfRule type="expression" dxfId="6304" priority="7138">
      <formula>AND(CV25&lt;&gt;"",OR(CW25:DH25&lt;&gt;""))</formula>
    </cfRule>
    <cfRule type="expression" dxfId="6303" priority="7139">
      <formula>AND(CV25="",AND(CW25:DH25=""))</formula>
    </cfRule>
  </conditionalFormatting>
  <conditionalFormatting sqref="DE25">
    <cfRule type="expression" dxfId="6302" priority="6940">
      <formula>FL25&lt;&gt;""</formula>
    </cfRule>
    <cfRule type="expression" dxfId="6301" priority="7122">
      <formula>AND(DF25&lt;&gt;"",DE25="")</formula>
    </cfRule>
    <cfRule type="expression" dxfId="6300" priority="7136">
      <formula>AND(CV25&lt;&gt;"",OR(CW25:DH25&lt;&gt;""))</formula>
    </cfRule>
    <cfRule type="expression" dxfId="6299" priority="7137">
      <formula>AND(CV25="",AND(CW25:DH25=""))</formula>
    </cfRule>
  </conditionalFormatting>
  <conditionalFormatting sqref="DF25">
    <cfRule type="expression" dxfId="6298" priority="6939">
      <formula>FL25&lt;&gt;""</formula>
    </cfRule>
    <cfRule type="expression" dxfId="6297" priority="7123">
      <formula>AND(DE25&lt;&gt;"",DF25="")</formula>
    </cfRule>
    <cfRule type="expression" dxfId="6296" priority="7134">
      <formula>AND(CV25&lt;&gt;"",OR(CW25:DH25&lt;&gt;""))</formula>
    </cfRule>
    <cfRule type="expression" dxfId="6295" priority="7135">
      <formula>AND(CV25="",AND(CW25:DH25=""))</formula>
    </cfRule>
  </conditionalFormatting>
  <conditionalFormatting sqref="DG25">
    <cfRule type="expression" dxfId="6294" priority="6938">
      <formula>FL25&lt;&gt;""</formula>
    </cfRule>
    <cfRule type="expression" dxfId="6293" priority="7132">
      <formula>AND(CV25&lt;&gt;"",OR(CW25:DH25&lt;&gt;""))</formula>
    </cfRule>
    <cfRule type="expression" dxfId="6292" priority="7133">
      <formula>AND(CV25="",AND(CW25:DH25=""))</formula>
    </cfRule>
  </conditionalFormatting>
  <conditionalFormatting sqref="DH25">
    <cfRule type="expression" dxfId="6291" priority="6937">
      <formula>FL25&lt;&gt;""</formula>
    </cfRule>
    <cfRule type="expression" dxfId="6290" priority="7130">
      <formula>AND(CV25&lt;&gt;"",OR(CW25:DH25&lt;&gt;""))</formula>
    </cfRule>
    <cfRule type="expression" dxfId="6289" priority="7131">
      <formula>AND(CV25="",AND(CW25:DH25=""))</formula>
    </cfRule>
  </conditionalFormatting>
  <conditionalFormatting sqref="DI25">
    <cfRule type="expression" dxfId="6288" priority="6936">
      <formula>FL25&lt;&gt;""</formula>
    </cfRule>
    <cfRule type="expression" dxfId="6287" priority="7125">
      <formula>DI25=""</formula>
    </cfRule>
  </conditionalFormatting>
  <conditionalFormatting sqref="DJ25">
    <cfRule type="expression" dxfId="6286" priority="6935">
      <formula>FL25&lt;&gt;""</formula>
    </cfRule>
    <cfRule type="expression" dxfId="6285" priority="7124">
      <formula>AND(DI25&lt;&gt;"自立",DJ25="")</formula>
    </cfRule>
  </conditionalFormatting>
  <conditionalFormatting sqref="DK25">
    <cfRule type="expression" dxfId="6284" priority="6934">
      <formula>FL25&lt;&gt;""</formula>
    </cfRule>
    <cfRule type="expression" dxfId="6283" priority="7121">
      <formula>DK25=""</formula>
    </cfRule>
  </conditionalFormatting>
  <conditionalFormatting sqref="DL25">
    <cfRule type="expression" dxfId="6282" priority="7119">
      <formula>AND(DK25&lt;&gt;"アレルギー食",DL25&lt;&gt;"")</formula>
    </cfRule>
    <cfRule type="expression" dxfId="6281" priority="7120">
      <formula>AND(DK25="アレルギー食",DL25="")</formula>
    </cfRule>
  </conditionalFormatting>
  <conditionalFormatting sqref="DM25">
    <cfRule type="expression" dxfId="6280" priority="6933">
      <formula>FL25&lt;&gt;""</formula>
    </cfRule>
    <cfRule type="expression" dxfId="6279" priority="7118">
      <formula>DM25=""</formula>
    </cfRule>
  </conditionalFormatting>
  <conditionalFormatting sqref="DN25">
    <cfRule type="expression" dxfId="6278" priority="6932">
      <formula>FL25&lt;&gt;""</formula>
    </cfRule>
    <cfRule type="expression" dxfId="6277" priority="7112">
      <formula>AND(DN25&lt;&gt;"",DM25="")</formula>
    </cfRule>
    <cfRule type="expression" dxfId="6276" priority="7116">
      <formula>AND(DM25&lt;&gt;"自立",DN25="")</formula>
    </cfRule>
    <cfRule type="expression" dxfId="6275" priority="7117">
      <formula>AND(DM25="自立",DN25&lt;&gt;"")</formula>
    </cfRule>
  </conditionalFormatting>
  <conditionalFormatting sqref="DO25">
    <cfRule type="expression" dxfId="6274" priority="6931">
      <formula>FL25&lt;&gt;""</formula>
    </cfRule>
    <cfRule type="expression" dxfId="6273" priority="7115">
      <formula>DO25=""</formula>
    </cfRule>
  </conditionalFormatting>
  <conditionalFormatting sqref="DP25">
    <cfRule type="expression" dxfId="6272" priority="6930">
      <formula>FL25&lt;&gt;""</formula>
    </cfRule>
    <cfRule type="expression" dxfId="6271" priority="7111">
      <formula>AND(DP25&lt;&gt;"",DO25="")</formula>
    </cfRule>
    <cfRule type="expression" dxfId="6270" priority="7113">
      <formula>AND(DO25&lt;&gt;"自立",DP25="")</formula>
    </cfRule>
    <cfRule type="expression" dxfId="6269" priority="7114">
      <formula>AND(DO25="自立",DP25&lt;&gt;"")</formula>
    </cfRule>
  </conditionalFormatting>
  <conditionalFormatting sqref="DQ25">
    <cfRule type="expression" dxfId="6268" priority="6929">
      <formula>FL25&lt;&gt;""</formula>
    </cfRule>
    <cfRule type="expression" dxfId="6267" priority="7110">
      <formula>DQ25=""</formula>
    </cfRule>
  </conditionalFormatting>
  <conditionalFormatting sqref="DR25">
    <cfRule type="expression" dxfId="6266" priority="6928">
      <formula>FL25&lt;&gt;""</formula>
    </cfRule>
    <cfRule type="expression" dxfId="6265" priority="7107">
      <formula>AND(DR25&lt;&gt;"",DQ25="")</formula>
    </cfRule>
    <cfRule type="expression" dxfId="6264" priority="7108">
      <formula>AND(DQ25&lt;&gt;"自立",DR25="")</formula>
    </cfRule>
    <cfRule type="expression" dxfId="6263" priority="7109">
      <formula>AND(DQ25="自立",DR25&lt;&gt;"")</formula>
    </cfRule>
  </conditionalFormatting>
  <conditionalFormatting sqref="DS25">
    <cfRule type="expression" dxfId="6262" priority="6927">
      <formula>FL25&lt;&gt;""</formula>
    </cfRule>
    <cfRule type="expression" dxfId="6261" priority="7106">
      <formula>DS25=""</formula>
    </cfRule>
  </conditionalFormatting>
  <conditionalFormatting sqref="DU25">
    <cfRule type="expression" dxfId="6260" priority="6925">
      <formula>FL25&lt;&gt;""</formula>
    </cfRule>
    <cfRule type="expression" dxfId="6259" priority="7105">
      <formula>DU25=""</formula>
    </cfRule>
  </conditionalFormatting>
  <conditionalFormatting sqref="DZ25">
    <cfRule type="expression" dxfId="6258" priority="6923">
      <formula>FL25&lt;&gt;""</formula>
    </cfRule>
    <cfRule type="expression" dxfId="6257" priority="7055">
      <formula>AND(EA25&lt;&gt;"",DZ25&lt;&gt;"その他")</formula>
    </cfRule>
    <cfRule type="expression" dxfId="6256" priority="7104">
      <formula>DZ25=""</formula>
    </cfRule>
  </conditionalFormatting>
  <conditionalFormatting sqref="EA25">
    <cfRule type="expression" dxfId="6255" priority="7102">
      <formula>AND(DZ25&lt;&gt;"その他",EA25&lt;&gt;"")</formula>
    </cfRule>
    <cfRule type="expression" dxfId="6254" priority="7103">
      <formula>AND(DZ25="その他",EA25="")</formula>
    </cfRule>
  </conditionalFormatting>
  <conditionalFormatting sqref="EB25">
    <cfRule type="expression" dxfId="6253" priority="6922">
      <formula>FL25&lt;&gt;""</formula>
    </cfRule>
    <cfRule type="expression" dxfId="6252" priority="7101">
      <formula>AND(EB25:EH25="")</formula>
    </cfRule>
  </conditionalFormatting>
  <conditionalFormatting sqref="EC25">
    <cfRule type="expression" dxfId="6251" priority="6921">
      <formula>FL25&lt;&gt;""</formula>
    </cfRule>
    <cfRule type="expression" dxfId="6250" priority="7100">
      <formula>AND(EB25:EH25="")</formula>
    </cfRule>
  </conditionalFormatting>
  <conditionalFormatting sqref="ED25">
    <cfRule type="expression" dxfId="6249" priority="6920">
      <formula>FL25&lt;&gt;""</formula>
    </cfRule>
    <cfRule type="expression" dxfId="6248" priority="7099">
      <formula>AND(EB25:EH25="")</formula>
    </cfRule>
  </conditionalFormatting>
  <conditionalFormatting sqref="EE25">
    <cfRule type="expression" dxfId="6247" priority="6919">
      <formula>FL25&lt;&gt;""</formula>
    </cfRule>
    <cfRule type="expression" dxfId="6246" priority="7098">
      <formula>AND(EB25:EH25="")</formula>
    </cfRule>
  </conditionalFormatting>
  <conditionalFormatting sqref="EF25">
    <cfRule type="expression" dxfId="6245" priority="6918">
      <formula>FL25&lt;&gt;""</formula>
    </cfRule>
    <cfRule type="expression" dxfId="6244" priority="7097">
      <formula>AND(EB25:EH25="")</formula>
    </cfRule>
  </conditionalFormatting>
  <conditionalFormatting sqref="EG25">
    <cfRule type="expression" dxfId="6243" priority="6917">
      <formula>FL25&lt;&gt;""</formula>
    </cfRule>
    <cfRule type="expression" dxfId="6242" priority="7096">
      <formula>AND(EB25:EH25="")</formula>
    </cfRule>
  </conditionalFormatting>
  <conditionalFormatting sqref="EH25">
    <cfRule type="expression" dxfId="6241" priority="6916">
      <formula>FL25&lt;&gt;""</formula>
    </cfRule>
    <cfRule type="expression" dxfId="6240" priority="7095">
      <formula>AND(EB25:EH25="")</formula>
    </cfRule>
  </conditionalFormatting>
  <conditionalFormatting sqref="EK25">
    <cfRule type="expression" dxfId="6239" priority="6915">
      <formula>FL25&lt;&gt;""</formula>
    </cfRule>
    <cfRule type="expression" dxfId="6238" priority="7093">
      <formula>AND(EJ25&lt;&gt;"",EK25&lt;&gt;"")</formula>
    </cfRule>
    <cfRule type="expression" dxfId="6237" priority="7094">
      <formula>AND(EJ25="",EK25="")</formula>
    </cfRule>
  </conditionalFormatting>
  <conditionalFormatting sqref="EL25">
    <cfRule type="expression" dxfId="6236" priority="6914">
      <formula>FL25&lt;&gt;""</formula>
    </cfRule>
    <cfRule type="expression" dxfId="6235" priority="7091">
      <formula>AND(EJ25&lt;&gt;"",EL25&lt;&gt;"")</formula>
    </cfRule>
    <cfRule type="expression" dxfId="6234" priority="7092">
      <formula>AND(EJ25="",EL25="")</formula>
    </cfRule>
  </conditionalFormatting>
  <conditionalFormatting sqref="EM25">
    <cfRule type="expression" dxfId="6233" priority="6913">
      <formula>FL25&lt;&gt;""</formula>
    </cfRule>
    <cfRule type="expression" dxfId="6232" priority="7089">
      <formula>AND(EJ25&lt;&gt;"",EM25&lt;&gt;"")</formula>
    </cfRule>
    <cfRule type="expression" dxfId="6231" priority="7090">
      <formula>AND(EJ25="",EM25="")</formula>
    </cfRule>
  </conditionalFormatting>
  <conditionalFormatting sqref="EO25">
    <cfRule type="expression" dxfId="6230" priority="7083">
      <formula>AND(EJ25&lt;&gt;"",EO25&lt;&gt;"")</formula>
    </cfRule>
    <cfRule type="expression" dxfId="6229" priority="7087">
      <formula>AND(EO25&lt;&gt;"",EN25="")</formula>
    </cfRule>
    <cfRule type="expression" dxfId="6228" priority="7088">
      <formula>AND(EN25&lt;&gt;"",EO25="")</formula>
    </cfRule>
  </conditionalFormatting>
  <conditionalFormatting sqref="EP25">
    <cfRule type="expression" dxfId="6227" priority="7082">
      <formula>AND(EJ25&lt;&gt;"",EP25&lt;&gt;"")</formula>
    </cfRule>
    <cfRule type="expression" dxfId="6226" priority="7085">
      <formula>AND(EP25&lt;&gt;"",EN25="")</formula>
    </cfRule>
    <cfRule type="expression" dxfId="6225" priority="7086">
      <formula>AND(EN25&lt;&gt;"",EP25="")</formula>
    </cfRule>
  </conditionalFormatting>
  <conditionalFormatting sqref="EN25">
    <cfRule type="expression" dxfId="6224" priority="7084">
      <formula>AND(EJ25&lt;&gt;"",EN25&lt;&gt;"")</formula>
    </cfRule>
  </conditionalFormatting>
  <conditionalFormatting sqref="ER25">
    <cfRule type="expression" dxfId="6223" priority="6912">
      <formula>FL25&lt;&gt;""</formula>
    </cfRule>
    <cfRule type="expression" dxfId="6222" priority="7080">
      <formula>AND(EQ25&lt;&gt;"",ER25&lt;&gt;"")</formula>
    </cfRule>
    <cfRule type="expression" dxfId="6221" priority="7081">
      <formula>AND(EQ25="",ER25="")</formula>
    </cfRule>
  </conditionalFormatting>
  <conditionalFormatting sqref="ES25">
    <cfRule type="expression" dxfId="6220" priority="6911">
      <formula>FL25&lt;&gt;""</formula>
    </cfRule>
    <cfRule type="expression" dxfId="6219" priority="7078">
      <formula>AND(EQ25&lt;&gt;"",ES25&lt;&gt;"")</formula>
    </cfRule>
    <cfRule type="expression" dxfId="6218" priority="7079">
      <formula>AND(EQ25="",ES25="")</formula>
    </cfRule>
  </conditionalFormatting>
  <conditionalFormatting sqref="ET25">
    <cfRule type="expression" dxfId="6217" priority="6910">
      <formula>FL25&lt;&gt;""</formula>
    </cfRule>
    <cfRule type="expression" dxfId="6216" priority="7076">
      <formula>AND(EQ25&lt;&gt;"",ET25&lt;&gt;"")</formula>
    </cfRule>
    <cfRule type="expression" dxfId="6215" priority="7077">
      <formula>AND(EQ25="",ET25="")</formula>
    </cfRule>
  </conditionalFormatting>
  <conditionalFormatting sqref="EV25">
    <cfRule type="expression" dxfId="6214" priority="7070">
      <formula>AND(EQ25&lt;&gt;"",EV25&lt;&gt;"")</formula>
    </cfRule>
    <cfRule type="expression" dxfId="6213" priority="7074">
      <formula>AND(EV25&lt;&gt;"",EU25="")</formula>
    </cfRule>
    <cfRule type="expression" dxfId="6212" priority="7075">
      <formula>AND(EU25&lt;&gt;"",EV25="")</formula>
    </cfRule>
  </conditionalFormatting>
  <conditionalFormatting sqref="EW25">
    <cfRule type="expression" dxfId="6211" priority="7069">
      <formula>AND(EQ25&lt;&gt;"",EW25&lt;&gt;"")</formula>
    </cfRule>
    <cfRule type="expression" dxfId="6210" priority="7072">
      <formula>AND(EW25&lt;&gt;"",EU25="")</formula>
    </cfRule>
    <cfRule type="expression" dxfId="6209" priority="7073">
      <formula>AND(EU25&lt;&gt;"",EW25="")</formula>
    </cfRule>
  </conditionalFormatting>
  <conditionalFormatting sqref="EU25">
    <cfRule type="expression" dxfId="6208" priority="7071">
      <formula>AND(EQ25&lt;&gt;"",EU25&lt;&gt;"")</formula>
    </cfRule>
  </conditionalFormatting>
  <conditionalFormatting sqref="EQ25">
    <cfRule type="expression" dxfId="6207" priority="7068">
      <formula>AND(EQ25&lt;&gt;"",OR(ER25:EW25&lt;&gt;""))</formula>
    </cfRule>
  </conditionalFormatting>
  <conditionalFormatting sqref="EJ25">
    <cfRule type="expression" dxfId="6206" priority="7067">
      <formula>AND(EJ25&lt;&gt;"",OR(EK25:EP25&lt;&gt;""))</formula>
    </cfRule>
  </conditionalFormatting>
  <conditionalFormatting sqref="EX25">
    <cfRule type="expression" dxfId="6205" priority="6909">
      <formula>FL25&lt;&gt;""</formula>
    </cfRule>
    <cfRule type="expression" dxfId="6204" priority="7066">
      <formula>AND(EX25:FC25="")</formula>
    </cfRule>
  </conditionalFormatting>
  <conditionalFormatting sqref="EY25">
    <cfRule type="expression" dxfId="6203" priority="6908">
      <formula>FL25&lt;&gt;""</formula>
    </cfRule>
    <cfRule type="expression" dxfId="6202" priority="7065">
      <formula>AND(EX25:FC25="")</formula>
    </cfRule>
  </conditionalFormatting>
  <conditionalFormatting sqref="EZ25">
    <cfRule type="expression" dxfId="6201" priority="6907">
      <formula>FL25&lt;&gt;""</formula>
    </cfRule>
    <cfRule type="expression" dxfId="6200" priority="7064">
      <formula>AND(EX25:FC25="")</formula>
    </cfRule>
  </conditionalFormatting>
  <conditionalFormatting sqref="FA25">
    <cfRule type="expression" dxfId="6199" priority="6906">
      <formula>FL25&lt;&gt;""</formula>
    </cfRule>
    <cfRule type="expression" dxfId="6198" priority="7063">
      <formula>AND(EX25:FC25="")</formula>
    </cfRule>
  </conditionalFormatting>
  <conditionalFormatting sqref="FC25">
    <cfRule type="expression" dxfId="6197" priority="6904">
      <formula>FL25&lt;&gt;""</formula>
    </cfRule>
    <cfRule type="expression" dxfId="6196" priority="7062">
      <formula>AND(EX25:FC25="")</formula>
    </cfRule>
  </conditionalFormatting>
  <conditionalFormatting sqref="FB25">
    <cfRule type="expression" dxfId="6195" priority="6905">
      <formula>FL25&lt;&gt;""</formula>
    </cfRule>
    <cfRule type="expression" dxfId="6194" priority="7061">
      <formula>AND(EX25:FC25="")</formula>
    </cfRule>
  </conditionalFormatting>
  <conditionalFormatting sqref="FD25">
    <cfRule type="expression" dxfId="6193" priority="6903">
      <formula>FL25&lt;&gt;""</formula>
    </cfRule>
    <cfRule type="expression" dxfId="6192" priority="7060">
      <formula>FD25=""</formula>
    </cfRule>
  </conditionalFormatting>
  <conditionalFormatting sqref="FE25">
    <cfRule type="expression" dxfId="6191" priority="7058">
      <formula>AND(FD25&lt;&gt;"2人以上の体制",FE25&lt;&gt;"")</formula>
    </cfRule>
    <cfRule type="expression" dxfId="6190" priority="7059">
      <formula>AND(FD25="2人以上の体制",FE25="")</formula>
    </cfRule>
  </conditionalFormatting>
  <conditionalFormatting sqref="FF25">
    <cfRule type="expression" dxfId="6189" priority="6902">
      <formula>FL25&lt;&gt;""</formula>
    </cfRule>
    <cfRule type="expression" dxfId="6188" priority="7057">
      <formula>FF25=""</formula>
    </cfRule>
  </conditionalFormatting>
  <conditionalFormatting sqref="FG25">
    <cfRule type="expression" dxfId="6187" priority="6901">
      <formula>FL25&lt;&gt;""</formula>
    </cfRule>
    <cfRule type="expression" dxfId="6186" priority="7056">
      <formula>FG25=""</formula>
    </cfRule>
  </conditionalFormatting>
  <conditionalFormatting sqref="BN25">
    <cfRule type="expression" dxfId="6185" priority="6975">
      <formula>FL25&lt;&gt;""</formula>
    </cfRule>
    <cfRule type="expression" dxfId="6184" priority="7054">
      <formula>BN25=""</formula>
    </cfRule>
  </conditionalFormatting>
  <conditionalFormatting sqref="BO25">
    <cfRule type="expression" dxfId="6183" priority="6974">
      <formula>FL25&lt;&gt;""</formula>
    </cfRule>
    <cfRule type="expression" dxfId="6182" priority="7053">
      <formula>BO25=""</formula>
    </cfRule>
  </conditionalFormatting>
  <conditionalFormatting sqref="BP25">
    <cfRule type="expression" dxfId="6181" priority="6973">
      <formula>FL25&lt;&gt;""</formula>
    </cfRule>
    <cfRule type="expression" dxfId="6180" priority="7052">
      <formula>BP25=""</formula>
    </cfRule>
  </conditionalFormatting>
  <conditionalFormatting sqref="BQ25">
    <cfRule type="expression" dxfId="6179" priority="6972">
      <formula>FL25&lt;&gt;""</formula>
    </cfRule>
    <cfRule type="expression" dxfId="6178" priority="7041">
      <formula>AND(BQ25:BR25="")</formula>
    </cfRule>
  </conditionalFormatting>
  <conditionalFormatting sqref="BR25">
    <cfRule type="expression" dxfId="6177" priority="6971">
      <formula>FL25&lt;&gt;""</formula>
    </cfRule>
    <cfRule type="expression" dxfId="6176" priority="7051">
      <formula>AND(BQ25:BR25="")</formula>
    </cfRule>
  </conditionalFormatting>
  <conditionalFormatting sqref="BT25">
    <cfRule type="expression" dxfId="6175" priority="7046">
      <formula>AND(BS25="",BT25&lt;&gt;"")</formula>
    </cfRule>
    <cfRule type="expression" dxfId="6174" priority="7050">
      <formula>AND(BS25&lt;&gt;"",BT25="")</formula>
    </cfRule>
  </conditionalFormatting>
  <conditionalFormatting sqref="BU25">
    <cfRule type="expression" dxfId="6173" priority="7045">
      <formula>AND(BS25="",BU25&lt;&gt;"")</formula>
    </cfRule>
    <cfRule type="expression" dxfId="6172" priority="7049">
      <formula>AND(BS25&lt;&gt;"",BU25="")</formula>
    </cfRule>
  </conditionalFormatting>
  <conditionalFormatting sqref="BV25">
    <cfRule type="expression" dxfId="6171" priority="7044">
      <formula>AND(BS25="",BV25&lt;&gt;"")</formula>
    </cfRule>
    <cfRule type="expression" dxfId="6170" priority="7048">
      <formula>AND(BS25&lt;&gt;"",AND(BV25:BW25=""))</formula>
    </cfRule>
  </conditionalFormatting>
  <conditionalFormatting sqref="BW25">
    <cfRule type="expression" dxfId="6169" priority="7043">
      <formula>AND(BS25="",BW25&lt;&gt;"")</formula>
    </cfRule>
    <cfRule type="expression" dxfId="6168" priority="7047">
      <formula>AND(BS25&lt;&gt;"",AND(BV25:BW25=""))</formula>
    </cfRule>
  </conditionalFormatting>
  <conditionalFormatting sqref="BS25">
    <cfRule type="expression" dxfId="6167" priority="7042">
      <formula>AND(BS25="",OR(BT25:BW25&lt;&gt;""))</formula>
    </cfRule>
  </conditionalFormatting>
  <conditionalFormatting sqref="BX25">
    <cfRule type="expression" dxfId="6166" priority="6970">
      <formula>FL25&lt;&gt;""</formula>
    </cfRule>
    <cfRule type="expression" dxfId="6165" priority="7040">
      <formula>BX25=""</formula>
    </cfRule>
  </conditionalFormatting>
  <conditionalFormatting sqref="BY25">
    <cfRule type="expression" dxfId="6164" priority="6969">
      <formula>FL25&lt;&gt;""</formula>
    </cfRule>
    <cfRule type="expression" dxfId="6163" priority="7039">
      <formula>BY25=""</formula>
    </cfRule>
  </conditionalFormatting>
  <conditionalFormatting sqref="CB25">
    <cfRule type="expression" dxfId="6162" priority="6968">
      <formula>FL25&lt;&gt;""</formula>
    </cfRule>
    <cfRule type="expression" dxfId="6161" priority="7038">
      <formula>CB25=""</formula>
    </cfRule>
  </conditionalFormatting>
  <conditionalFormatting sqref="CC25">
    <cfRule type="expression" dxfId="6160" priority="6967">
      <formula>FL25&lt;&gt;""</formula>
    </cfRule>
    <cfRule type="expression" dxfId="6159" priority="7037">
      <formula>CC25=""</formula>
    </cfRule>
  </conditionalFormatting>
  <conditionalFormatting sqref="CD25">
    <cfRule type="expression" dxfId="6158" priority="6966">
      <formula>FL25&lt;&gt;""</formula>
    </cfRule>
    <cfRule type="expression" dxfId="6157" priority="7036">
      <formula>CD25=""</formula>
    </cfRule>
  </conditionalFormatting>
  <conditionalFormatting sqref="FJ25">
    <cfRule type="expression" dxfId="6156" priority="7035">
      <formula>FJ25=""</formula>
    </cfRule>
  </conditionalFormatting>
  <conditionalFormatting sqref="H25">
    <cfRule type="expression" dxfId="6155" priority="7016">
      <formula>FL25&lt;&gt;""</formula>
    </cfRule>
    <cfRule type="expression" dxfId="6154" priority="7032">
      <formula>H25=""</formula>
    </cfRule>
  </conditionalFormatting>
  <conditionalFormatting sqref="B25">
    <cfRule type="expression" dxfId="6153" priority="6900">
      <formula>FL25&lt;&gt;""</formula>
    </cfRule>
    <cfRule type="expression" dxfId="6152" priority="7031">
      <formula>B25=""</formula>
    </cfRule>
  </conditionalFormatting>
  <conditionalFormatting sqref="CE25">
    <cfRule type="expression" dxfId="6151" priority="6965">
      <formula>FL25&lt;&gt;""</formula>
    </cfRule>
    <cfRule type="expression" dxfId="6150" priority="7030">
      <formula>CE25=""</formula>
    </cfRule>
  </conditionalFormatting>
  <conditionalFormatting sqref="EI25">
    <cfRule type="expression" dxfId="6149" priority="7029">
      <formula>AND(OR(EB25:EG25&lt;&gt;""),EI25="")</formula>
    </cfRule>
  </conditionalFormatting>
  <conditionalFormatting sqref="BD25">
    <cfRule type="expression" dxfId="6148" priority="6976">
      <formula>FL25&lt;&gt;""</formula>
    </cfRule>
    <cfRule type="expression" dxfId="6147" priority="7028">
      <formula>BD25=""</formula>
    </cfRule>
  </conditionalFormatting>
  <conditionalFormatting sqref="BE25">
    <cfRule type="expression" dxfId="6146" priority="7027">
      <formula>AND(BD25="同居",AND(BE25="",BF25=""))</formula>
    </cfRule>
  </conditionalFormatting>
  <conditionalFormatting sqref="CA25">
    <cfRule type="expression" dxfId="6145" priority="7026">
      <formula>AND(BZ25&lt;&gt;"",CA25="")</formula>
    </cfRule>
  </conditionalFormatting>
  <conditionalFormatting sqref="BZ25">
    <cfRule type="expression" dxfId="6144" priority="7025">
      <formula>AND(BZ25="",CA25&lt;&gt;"")</formula>
    </cfRule>
  </conditionalFormatting>
  <conditionalFormatting sqref="DT25">
    <cfRule type="expression" dxfId="6143" priority="6926">
      <formula>FL25&lt;&gt;""</formula>
    </cfRule>
    <cfRule type="expression" dxfId="6142" priority="7022">
      <formula>AND(DT25&lt;&gt;"",DS25="")</formula>
    </cfRule>
    <cfRule type="expression" dxfId="6141" priority="7023">
      <formula>AND(DS25&lt;&gt;"自立",DT25="")</formula>
    </cfRule>
    <cfRule type="expression" dxfId="6140" priority="7024">
      <formula>AND(DS25="自立",DT25&lt;&gt;"")</formula>
    </cfRule>
  </conditionalFormatting>
  <conditionalFormatting sqref="DV25">
    <cfRule type="expression" dxfId="6139" priority="6924">
      <formula>FL25&lt;&gt;""</formula>
    </cfRule>
    <cfRule type="expression" dxfId="6138" priority="7019">
      <formula>AND(DV25&lt;&gt;"",DU25="")</formula>
    </cfRule>
    <cfRule type="expression" dxfId="6137" priority="7020">
      <formula>AND(DU25="自立",DV25&lt;&gt;"")</formula>
    </cfRule>
    <cfRule type="expression" dxfId="6136" priority="7021">
      <formula>AND(DU25&lt;&gt;"自立",DV25="")</formula>
    </cfRule>
  </conditionalFormatting>
  <conditionalFormatting sqref="I25">
    <cfRule type="expression" dxfId="6135" priority="7018">
      <formula>I25=""</formula>
    </cfRule>
  </conditionalFormatting>
  <conditionalFormatting sqref="O25">
    <cfRule type="expression" dxfId="6134" priority="7012">
      <formula>FL25&lt;&gt;""</formula>
    </cfRule>
    <cfRule type="expression" dxfId="6133" priority="7017">
      <formula>O25=""</formula>
    </cfRule>
  </conditionalFormatting>
  <conditionalFormatting sqref="FM25">
    <cfRule type="expression" dxfId="6132" priority="6895">
      <formula>AND(FM25="",AND(P25:FI25=""))</formula>
    </cfRule>
    <cfRule type="expression" dxfId="6131" priority="6896">
      <formula>AND(FM25&lt;&gt;"",OR(P25:FI25&lt;&gt;""))</formula>
    </cfRule>
  </conditionalFormatting>
  <conditionalFormatting sqref="FL25">
    <cfRule type="expression" dxfId="6130" priority="6897">
      <formula>AND(FL25="",AND(P25:FI25=""))</formula>
    </cfRule>
    <cfRule type="expression" dxfId="6129" priority="6899">
      <formula>AND(FL25&lt;&gt;"",OR(P25:FI25&lt;&gt;""))</formula>
    </cfRule>
  </conditionalFormatting>
  <conditionalFormatting sqref="FK25">
    <cfRule type="expression" dxfId="6128" priority="6898">
      <formula>FK25=""</formula>
    </cfRule>
  </conditionalFormatting>
  <conditionalFormatting sqref="C26">
    <cfRule type="expression" dxfId="6127" priority="6894">
      <formula>C26=""</formula>
    </cfRule>
  </conditionalFormatting>
  <conditionalFormatting sqref="D26">
    <cfRule type="expression" dxfId="6126" priority="6893">
      <formula>D26=""</formula>
    </cfRule>
  </conditionalFormatting>
  <conditionalFormatting sqref="E26">
    <cfRule type="expression" dxfId="6125" priority="6892">
      <formula>E26=""</formula>
    </cfRule>
  </conditionalFormatting>
  <conditionalFormatting sqref="G26">
    <cfRule type="expression" dxfId="6124" priority="6891">
      <formula>G26=""</formula>
    </cfRule>
  </conditionalFormatting>
  <conditionalFormatting sqref="J26">
    <cfRule type="expression" dxfId="6123" priority="6632">
      <formula>FL26&lt;&gt;""</formula>
    </cfRule>
    <cfRule type="expression" dxfId="6122" priority="6890">
      <formula>AND(J26="",K26="")</formula>
    </cfRule>
  </conditionalFormatting>
  <conditionalFormatting sqref="K26">
    <cfRule type="expression" dxfId="6121" priority="6631">
      <formula>FL26&lt;&gt;""</formula>
    </cfRule>
    <cfRule type="expression" dxfId="6120" priority="6889">
      <formula>AND(J26="",K26="")</formula>
    </cfRule>
  </conditionalFormatting>
  <conditionalFormatting sqref="N26">
    <cfRule type="expression" dxfId="6119" priority="6630">
      <formula>FL26&lt;&gt;""</formula>
    </cfRule>
    <cfRule type="expression" dxfId="6118" priority="6888">
      <formula>N26=""</formula>
    </cfRule>
  </conditionalFormatting>
  <conditionalFormatting sqref="P26">
    <cfRule type="expression" dxfId="6117" priority="6628">
      <formula>FL26&lt;&gt;""</formula>
    </cfRule>
    <cfRule type="expression" dxfId="6116" priority="6886">
      <formula>AND(P26&lt;&gt;"",OR(Q26:AC26&lt;&gt;""))</formula>
    </cfRule>
    <cfRule type="expression" dxfId="6115" priority="6887">
      <formula>AND(P26="",AND(Q26:AC26=""))</formula>
    </cfRule>
  </conditionalFormatting>
  <conditionalFormatting sqref="Q26">
    <cfRule type="expression" dxfId="6114" priority="6627">
      <formula>FL26&lt;&gt;""</formula>
    </cfRule>
    <cfRule type="expression" dxfId="6113" priority="6884">
      <formula>AND(P26&lt;&gt;"",OR(Q26:AC26&lt;&gt;""))</formula>
    </cfRule>
    <cfRule type="expression" dxfId="6112" priority="6885">
      <formula>AND(P26="",AND(Q26:AC26=""))</formula>
    </cfRule>
  </conditionalFormatting>
  <conditionalFormatting sqref="R26">
    <cfRule type="expression" dxfId="6111" priority="6626">
      <formula>FL26&lt;&gt;""</formula>
    </cfRule>
    <cfRule type="expression" dxfId="6110" priority="6882">
      <formula>AND(P26&lt;&gt;"",OR(Q26:AC26&lt;&gt;""))</formula>
    </cfRule>
    <cfRule type="expression" dxfId="6109" priority="6883">
      <formula>AND(P26="",AND(Q26:AC26=""))</formula>
    </cfRule>
  </conditionalFormatting>
  <conditionalFormatting sqref="S26">
    <cfRule type="expression" dxfId="6108" priority="6625">
      <formula>FL26&lt;&gt;""</formula>
    </cfRule>
    <cfRule type="expression" dxfId="6107" priority="6870">
      <formula>AND(P26&lt;&gt;"",OR(Q26:AC26&lt;&gt;""))</formula>
    </cfRule>
    <cfRule type="expression" dxfId="6106" priority="6881">
      <formula>AND(P26="",AND(Q26:AC26=""))</formula>
    </cfRule>
  </conditionalFormatting>
  <conditionalFormatting sqref="T26">
    <cfRule type="expression" dxfId="6105" priority="6624">
      <formula>FL26&lt;&gt;""</formula>
    </cfRule>
    <cfRule type="expression" dxfId="6104" priority="6869">
      <formula>AND(P26&lt;&gt;"",OR(Q26:AC26&lt;&gt;""))</formula>
    </cfRule>
    <cfRule type="expression" dxfId="6103" priority="6880">
      <formula>AND(P26="",AND(Q26:AC26=""))</formula>
    </cfRule>
  </conditionalFormatting>
  <conditionalFormatting sqref="U26">
    <cfRule type="expression" dxfId="6102" priority="6623">
      <formula>FL26&lt;&gt;""</formula>
    </cfRule>
    <cfRule type="expression" dxfId="6101" priority="6868">
      <formula>AND(P26&lt;&gt;"",OR(Q26:AC26&lt;&gt;""))</formula>
    </cfRule>
    <cfRule type="expression" dxfId="6100" priority="6879">
      <formula>AND(P26="",AND(Q26:AC26=""))</formula>
    </cfRule>
  </conditionalFormatting>
  <conditionalFormatting sqref="V26">
    <cfRule type="expression" dxfId="6099" priority="6622">
      <formula>FL26&lt;&gt;""</formula>
    </cfRule>
    <cfRule type="expression" dxfId="6098" priority="6867">
      <formula>AND(P26&lt;&gt;"",OR(Q26:AC26&lt;&gt;""))</formula>
    </cfRule>
    <cfRule type="expression" dxfId="6097" priority="6878">
      <formula>AND(P26="",AND(Q26:AC26=""))</formula>
    </cfRule>
  </conditionalFormatting>
  <conditionalFormatting sqref="W26">
    <cfRule type="expression" dxfId="6096" priority="6621">
      <formula>FL26&lt;&gt;""</formula>
    </cfRule>
    <cfRule type="expression" dxfId="6095" priority="6866">
      <formula>AND(P26&lt;&gt;"",OR(Q26:AC26&lt;&gt;""))</formula>
    </cfRule>
    <cfRule type="expression" dxfId="6094" priority="6877">
      <formula>AND(P26="",AND(Q26:AC26=""))</formula>
    </cfRule>
  </conditionalFormatting>
  <conditionalFormatting sqref="X26">
    <cfRule type="expression" dxfId="6093" priority="6620">
      <formula>FL26&lt;&gt;""</formula>
    </cfRule>
    <cfRule type="expression" dxfId="6092" priority="6865">
      <formula>AND(P26&lt;&gt;"",OR(Q26:AC26&lt;&gt;""))</formula>
    </cfRule>
    <cfRule type="expression" dxfId="6091" priority="6876">
      <formula>AND(P26="",AND(Q26:AC26=""))</formula>
    </cfRule>
  </conditionalFormatting>
  <conditionalFormatting sqref="Y26">
    <cfRule type="expression" dxfId="6090" priority="6619">
      <formula>FL26&lt;&gt;""</formula>
    </cfRule>
    <cfRule type="expression" dxfId="6089" priority="6864">
      <formula>AND(P26&lt;&gt;"",OR(Q26:AC26&lt;&gt;""))</formula>
    </cfRule>
    <cfRule type="expression" dxfId="6088" priority="6875">
      <formula>AND(P26="",AND(Q26:AC26=""))</formula>
    </cfRule>
  </conditionalFormatting>
  <conditionalFormatting sqref="Z26">
    <cfRule type="expression" dxfId="6087" priority="6618">
      <formula>FL26&lt;&gt;""</formula>
    </cfRule>
    <cfRule type="expression" dxfId="6086" priority="6863">
      <formula>AND(P26&lt;&gt;"",OR(Q26:AC26&lt;&gt;""))</formula>
    </cfRule>
    <cfRule type="expression" dxfId="6085" priority="6874">
      <formula>AND(P26="",AND(Q26:AC26=""))</formula>
    </cfRule>
  </conditionalFormatting>
  <conditionalFormatting sqref="AA26">
    <cfRule type="expression" dxfId="6084" priority="6617">
      <formula>FL26&lt;&gt;""</formula>
    </cfRule>
    <cfRule type="expression" dxfId="6083" priority="6862">
      <formula>AND(P26&lt;&gt;"",OR(Q26:AC26&lt;&gt;""))</formula>
    </cfRule>
    <cfRule type="expression" dxfId="6082" priority="6873">
      <formula>AND(P26="",AND(Q26:AC26=""))</formula>
    </cfRule>
  </conditionalFormatting>
  <conditionalFormatting sqref="AB26">
    <cfRule type="expression" dxfId="6081" priority="6616">
      <formula>FL26&lt;&gt;""</formula>
    </cfRule>
    <cfRule type="expression" dxfId="6080" priority="6861">
      <formula>AND(P26&lt;&gt;"",OR(Q26:AC26&lt;&gt;""))</formula>
    </cfRule>
    <cfRule type="expression" dxfId="6079" priority="6872">
      <formula>AND(P26="",AND(Q26:AC26=""))</formula>
    </cfRule>
  </conditionalFormatting>
  <conditionalFormatting sqref="AC26">
    <cfRule type="expression" dxfId="6078" priority="6615">
      <formula>FL26&lt;&gt;""</formula>
    </cfRule>
    <cfRule type="expression" dxfId="6077" priority="6860">
      <formula>AND(P26&lt;&gt;"",OR(Q26:AC26&lt;&gt;""))</formula>
    </cfRule>
    <cfRule type="expression" dxfId="6076" priority="6871">
      <formula>AND(P26="",AND(Q26:AC26=""))</formula>
    </cfRule>
  </conditionalFormatting>
  <conditionalFormatting sqref="AD26">
    <cfRule type="expression" dxfId="6075" priority="6614">
      <formula>FL26&lt;&gt;""</formula>
    </cfRule>
    <cfRule type="expression" dxfId="6074" priority="6857">
      <formula>AND(AD26="無",OR(AE26:AH26&lt;&gt;""))</formula>
    </cfRule>
    <cfRule type="expression" dxfId="6073" priority="6858">
      <formula>AND(AD26="有",AND(AE26:AH26=""))</formula>
    </cfRule>
    <cfRule type="expression" dxfId="6072" priority="6859">
      <formula>AD26=""</formula>
    </cfRule>
  </conditionalFormatting>
  <conditionalFormatting sqref="AE26">
    <cfRule type="expression" dxfId="6071" priority="6852">
      <formula>AND(AD26="無",OR(AE26:AH26&lt;&gt;""))</formula>
    </cfRule>
    <cfRule type="expression" dxfId="6070" priority="6856">
      <formula>AND(AD26="有",AND(AE26:AH26=""))</formula>
    </cfRule>
  </conditionalFormatting>
  <conditionalFormatting sqref="AF26">
    <cfRule type="expression" dxfId="6069" priority="6851">
      <formula>AND(AD26="無",OR(AE26:AH26&lt;&gt;""))</formula>
    </cfRule>
    <cfRule type="expression" dxfId="6068" priority="6855">
      <formula>AND(AD26="有",AND(AE26:AH26=""))</formula>
    </cfRule>
  </conditionalFormatting>
  <conditionalFormatting sqref="AG26">
    <cfRule type="expression" dxfId="6067" priority="6850">
      <formula>AND(AD26="無",OR(AE26:AH26&lt;&gt;""))</formula>
    </cfRule>
    <cfRule type="expression" dxfId="6066" priority="6854">
      <formula>AND(AD26="有",AND(AE26:AH26=""))</formula>
    </cfRule>
  </conditionalFormatting>
  <conditionalFormatting sqref="AH26">
    <cfRule type="expression" dxfId="6065" priority="6849">
      <formula>AND(AD26="無",OR(AE26:AH26&lt;&gt;""))</formula>
    </cfRule>
    <cfRule type="expression" dxfId="6064" priority="6853">
      <formula>AND(AD26="有",AND(AE26:AH26=""))</formula>
    </cfRule>
  </conditionalFormatting>
  <conditionalFormatting sqref="AI26">
    <cfRule type="expression" dxfId="6063" priority="6613">
      <formula>FL26&lt;&gt;""</formula>
    </cfRule>
    <cfRule type="expression" dxfId="6062" priority="6848">
      <formula>AI26=""</formula>
    </cfRule>
  </conditionalFormatting>
  <conditionalFormatting sqref="AJ26">
    <cfRule type="expression" dxfId="6061" priority="6612">
      <formula>FL26&lt;&gt;""</formula>
    </cfRule>
    <cfRule type="expression" dxfId="6060" priority="6847">
      <formula>AJ26=""</formula>
    </cfRule>
  </conditionalFormatting>
  <conditionalFormatting sqref="AK26">
    <cfRule type="expression" dxfId="6059" priority="6611">
      <formula>FL26&lt;&gt;""</formula>
    </cfRule>
    <cfRule type="expression" dxfId="6058" priority="6846">
      <formula>AK26=""</formula>
    </cfRule>
  </conditionalFormatting>
  <conditionalFormatting sqref="AL26">
    <cfRule type="expression" dxfId="6057" priority="6610">
      <formula>FL26&lt;&gt;""</formula>
    </cfRule>
    <cfRule type="expression" dxfId="6056" priority="6845">
      <formula>AL26=""</formula>
    </cfRule>
  </conditionalFormatting>
  <conditionalFormatting sqref="AM26">
    <cfRule type="expression" dxfId="6055" priority="6609">
      <formula>FL26&lt;&gt;""</formula>
    </cfRule>
    <cfRule type="expression" dxfId="6054" priority="6840">
      <formula>AND(AM26="なし",AN26&lt;&gt;"")</formula>
    </cfRule>
    <cfRule type="expression" dxfId="6053" priority="6841">
      <formula>AND(AM26="あり",AN26="")</formula>
    </cfRule>
    <cfRule type="expression" dxfId="6052" priority="6844">
      <formula>AM26=""</formula>
    </cfRule>
  </conditionalFormatting>
  <conditionalFormatting sqref="AN26">
    <cfRule type="expression" dxfId="6051" priority="6842">
      <formula>AND(AM26="なし",AN26&lt;&gt;"")</formula>
    </cfRule>
    <cfRule type="expression" dxfId="6050" priority="6843">
      <formula>AND(AM26="あり",AN26="")</formula>
    </cfRule>
  </conditionalFormatting>
  <conditionalFormatting sqref="AO26">
    <cfRule type="expression" dxfId="6049" priority="6608">
      <formula>FL26&lt;&gt;""</formula>
    </cfRule>
    <cfRule type="expression" dxfId="6048" priority="6838">
      <formula>AND(AO26&lt;&gt;"",OR(AP26:BC26&lt;&gt;""))</formula>
    </cfRule>
    <cfRule type="expression" dxfId="6047" priority="6839">
      <formula>AND(AO26="",AND(AP26:BC26=""))</formula>
    </cfRule>
  </conditionalFormatting>
  <conditionalFormatting sqref="AP26">
    <cfRule type="expression" dxfId="6046" priority="6607">
      <formula>FL26&lt;&gt;""</formula>
    </cfRule>
    <cfRule type="expression" dxfId="6045" priority="6836">
      <formula>AND(AO26&lt;&gt;"",OR(AP26:BC26&lt;&gt;""))</formula>
    </cfRule>
    <cfRule type="expression" dxfId="6044" priority="6837">
      <formula>AND(AO26="",AND(AP26:BC26=""))</formula>
    </cfRule>
  </conditionalFormatting>
  <conditionalFormatting sqref="AQ26">
    <cfRule type="expression" dxfId="6043" priority="6606">
      <formula>FL26&lt;&gt;""</formula>
    </cfRule>
    <cfRule type="expression" dxfId="6042" priority="6834">
      <formula>AND(AO26&lt;&gt;"",OR(AP26:BC26&lt;&gt;""))</formula>
    </cfRule>
    <cfRule type="expression" dxfId="6041" priority="6835">
      <formula>AND(AO26="",AND(AP26:BC26=""))</formula>
    </cfRule>
  </conditionalFormatting>
  <conditionalFormatting sqref="AR26">
    <cfRule type="expression" dxfId="6040" priority="6605">
      <formula>FL26&lt;&gt;""</formula>
    </cfRule>
    <cfRule type="expression" dxfId="6039" priority="6832">
      <formula>AND(AO26&lt;&gt;"",OR(AP26:BC26&lt;&gt;""))</formula>
    </cfRule>
    <cfRule type="expression" dxfId="6038" priority="6833">
      <formula>AND(AO26="",AND(AP26:BC26=""))</formula>
    </cfRule>
  </conditionalFormatting>
  <conditionalFormatting sqref="AS26">
    <cfRule type="expression" dxfId="6037" priority="6604">
      <formula>FL26&lt;&gt;""</formula>
    </cfRule>
    <cfRule type="expression" dxfId="6036" priority="6830">
      <formula>AND(AO26&lt;&gt;"",OR(AP26:BC26&lt;&gt;""))</formula>
    </cfRule>
    <cfRule type="expression" dxfId="6035" priority="6831">
      <formula>AND(AO26="",AND(AP26:BC26=""))</formula>
    </cfRule>
  </conditionalFormatting>
  <conditionalFormatting sqref="AT26">
    <cfRule type="expression" dxfId="6034" priority="6603">
      <formula>FL26&lt;&gt;""</formula>
    </cfRule>
    <cfRule type="expression" dxfId="6033" priority="6828">
      <formula>AND(AO26&lt;&gt;"",OR(AP26:BC26&lt;&gt;""))</formula>
    </cfRule>
    <cfRule type="expression" dxfId="6032" priority="6829">
      <formula>AND(AO26="",AND(AP26:BC26=""))</formula>
    </cfRule>
  </conditionalFormatting>
  <conditionalFormatting sqref="AU26">
    <cfRule type="expression" dxfId="6031" priority="6602">
      <formula>FL26&lt;&gt;""</formula>
    </cfRule>
    <cfRule type="expression" dxfId="6030" priority="6826">
      <formula>AND(AO26&lt;&gt;"",OR(AP26:BC26&lt;&gt;""))</formula>
    </cfRule>
    <cfRule type="expression" dxfId="6029" priority="6827">
      <formula>AND(AO26="",AND(AP26:BC26=""))</formula>
    </cfRule>
  </conditionalFormatting>
  <conditionalFormatting sqref="AV26">
    <cfRule type="expression" dxfId="6028" priority="6601">
      <formula>FL26&lt;&gt;""</formula>
    </cfRule>
    <cfRule type="expression" dxfId="6027" priority="6824">
      <formula>AND(AO26&lt;&gt;"",OR(AP26:BC26&lt;&gt;""))</formula>
    </cfRule>
    <cfRule type="expression" dxfId="6026" priority="6825">
      <formula>AND(AO26="",AND(AP26:BC26=""))</formula>
    </cfRule>
  </conditionalFormatting>
  <conditionalFormatting sqref="AW26">
    <cfRule type="expression" dxfId="6025" priority="6600">
      <formula>FL26&lt;&gt;""</formula>
    </cfRule>
    <cfRule type="expression" dxfId="6024" priority="6822">
      <formula>AND(AO26&lt;&gt;"",OR(AP26:BC26&lt;&gt;""))</formula>
    </cfRule>
    <cfRule type="expression" dxfId="6023" priority="6823">
      <formula>AND(AO26="",AND(AP26:BC26=""))</formula>
    </cfRule>
  </conditionalFormatting>
  <conditionalFormatting sqref="AX26">
    <cfRule type="expression" dxfId="6022" priority="6599">
      <formula>FL26&lt;&gt;""</formula>
    </cfRule>
    <cfRule type="expression" dxfId="6021" priority="6820">
      <formula>AND(AO26&lt;&gt;"",OR(AP26:BC26&lt;&gt;""))</formula>
    </cfRule>
    <cfRule type="expression" dxfId="6020" priority="6821">
      <formula>AND(AO26="",AND(AP26:BC26=""))</formula>
    </cfRule>
  </conditionalFormatting>
  <conditionalFormatting sqref="AY26">
    <cfRule type="expression" dxfId="6019" priority="6598">
      <formula>FL26&lt;&gt;""</formula>
    </cfRule>
    <cfRule type="expression" dxfId="6018" priority="6818">
      <formula>AND(AO26&lt;&gt;"",OR(AP26:BC26&lt;&gt;""))</formula>
    </cfRule>
    <cfRule type="expression" dxfId="6017" priority="6819">
      <formula>AND(AO26="",AND(AP26:BC26=""))</formula>
    </cfRule>
  </conditionalFormatting>
  <conditionalFormatting sqref="AZ26">
    <cfRule type="expression" dxfId="6016" priority="6597">
      <formula>FL26&lt;&gt;""</formula>
    </cfRule>
    <cfRule type="expression" dxfId="6015" priority="6816">
      <formula>AND(AO26&lt;&gt;"",OR(AP26:BC26&lt;&gt;""))</formula>
    </cfRule>
    <cfRule type="expression" dxfId="6014" priority="6817">
      <formula>AND(AO26="",AND(AP26:BC26=""))</formula>
    </cfRule>
  </conditionalFormatting>
  <conditionalFormatting sqref="BA26">
    <cfRule type="expression" dxfId="6013" priority="6596">
      <formula>FL26&lt;&gt;""</formula>
    </cfRule>
    <cfRule type="expression" dxfId="6012" priority="6814">
      <formula>AND(AO26&lt;&gt;"",OR(AP26:BC26&lt;&gt;""))</formula>
    </cfRule>
    <cfRule type="expression" dxfId="6011" priority="6815">
      <formula>AND(AO26="",AND(AP26:BC26=""))</formula>
    </cfRule>
  </conditionalFormatting>
  <conditionalFormatting sqref="BB26">
    <cfRule type="expression" dxfId="6010" priority="6595">
      <formula>FL26&lt;&gt;""</formula>
    </cfRule>
    <cfRule type="expression" dxfId="6009" priority="6812">
      <formula>AND(AO26&lt;&gt;"",OR(AP26:BC26&lt;&gt;""))</formula>
    </cfRule>
    <cfRule type="expression" dxfId="6008" priority="6813">
      <formula>AND(AO26="",AND(AP26:BC26=""))</formula>
    </cfRule>
  </conditionalFormatting>
  <conditionalFormatting sqref="BC26">
    <cfRule type="expression" dxfId="6007" priority="6594">
      <formula>FL26&lt;&gt;""</formula>
    </cfRule>
    <cfRule type="expression" dxfId="6006" priority="6810">
      <formula>AND(AO26&lt;&gt;"",OR(AP26:BC26&lt;&gt;""))</formula>
    </cfRule>
    <cfRule type="expression" dxfId="6005" priority="6811">
      <formula>AND(AO26="",AND(AP26:BC26=""))</formula>
    </cfRule>
  </conditionalFormatting>
  <conditionalFormatting sqref="BF26">
    <cfRule type="expression" dxfId="6004" priority="6651">
      <formula>AND(BD26="独居",BF26&gt;=1)</formula>
    </cfRule>
    <cfRule type="expression" dxfId="6003" priority="6808">
      <formula>AND(BD26="同居",AND(BM26="",BF26&lt;&gt;COUNTA(BH26:BL26)))</formula>
    </cfRule>
    <cfRule type="expression" dxfId="6002" priority="6809">
      <formula>AND(BD26="同居",OR(BF26="",BF26=0))</formula>
    </cfRule>
  </conditionalFormatting>
  <conditionalFormatting sqref="BG26">
    <cfRule type="expression" dxfId="6001" priority="6806">
      <formula>AND(BD26="独居",BG26&gt;=1)</formula>
    </cfRule>
    <cfRule type="expression" dxfId="6000" priority="6807">
      <formula>AND(BD26="同居",OR(BG26="",BG26&gt;BF26))</formula>
    </cfRule>
  </conditionalFormatting>
  <conditionalFormatting sqref="BH26">
    <cfRule type="expression" dxfId="5999" priority="6799">
      <formula>AND(BD26="独居",OR(BH26:BM26&lt;&gt;""))</formula>
    </cfRule>
    <cfRule type="expression" dxfId="5998" priority="6805">
      <formula>AND(BD26="同居",AND(BM26="",BF26&lt;&gt;COUNTA(BH26:BL26)))</formula>
    </cfRule>
  </conditionalFormatting>
  <conditionalFormatting sqref="BI26">
    <cfRule type="expression" dxfId="5997" priority="6798">
      <formula>AND(BD26="独居",OR(BH26:BM26&lt;&gt;""))</formula>
    </cfRule>
    <cfRule type="expression" dxfId="5996" priority="6804">
      <formula>AND(BD26="同居",AND(BM26="",BF26&lt;&gt;COUNTA(BH26:BL26)))</formula>
    </cfRule>
  </conditionalFormatting>
  <conditionalFormatting sqref="BJ26">
    <cfRule type="expression" dxfId="5995" priority="6797">
      <formula>AND(BD26="独居",OR(BH26:BM26&lt;&gt;""))</formula>
    </cfRule>
    <cfRule type="expression" dxfId="5994" priority="6803">
      <formula>AND(BD26="同居",AND(BM26="",BF26&lt;&gt;COUNTA(BH26:BL26)))</formula>
    </cfRule>
  </conditionalFormatting>
  <conditionalFormatting sqref="BK26">
    <cfRule type="expression" dxfId="5993" priority="6796">
      <formula>AND(BD26="独居",OR(BH26:BM26&lt;&gt;""))</formula>
    </cfRule>
    <cfRule type="expression" dxfId="5992" priority="6802">
      <formula>AND(BD26="同居",AND(BM26="",BF26&lt;&gt;COUNTA(BH26:BL26)))</formula>
    </cfRule>
  </conditionalFormatting>
  <conditionalFormatting sqref="BL26">
    <cfRule type="expression" dxfId="5991" priority="6795">
      <formula>AND(BD26="独居",OR(BH26:BM26&lt;&gt;""))</formula>
    </cfRule>
    <cfRule type="expression" dxfId="5990" priority="6801">
      <formula>AND(BD26="同居",AND(BM26="",BF26&lt;&gt;COUNTA(BH26:BL26)))</formula>
    </cfRule>
  </conditionalFormatting>
  <conditionalFormatting sqref="BM26">
    <cfRule type="expression" dxfId="5989" priority="6794">
      <formula>AND(BD26="独居",OR(BH26:BM26&lt;&gt;""))</formula>
    </cfRule>
    <cfRule type="expression" dxfId="5988" priority="6800">
      <formula>AND(BD26="同居",AND(BM26="",BF26&lt;&gt;COUNTA(BH26:BL26)))</formula>
    </cfRule>
  </conditionalFormatting>
  <conditionalFormatting sqref="CF26">
    <cfRule type="expression" dxfId="5987" priority="6581">
      <formula>FL26&lt;&gt;""</formula>
    </cfRule>
    <cfRule type="expression" dxfId="5986" priority="6793">
      <formula>CF26=""</formula>
    </cfRule>
  </conditionalFormatting>
  <conditionalFormatting sqref="CG26">
    <cfRule type="expression" dxfId="5985" priority="6580">
      <formula>FL26&lt;&gt;""</formula>
    </cfRule>
    <cfRule type="expression" dxfId="5984" priority="6792">
      <formula>CG26=""</formula>
    </cfRule>
  </conditionalFormatting>
  <conditionalFormatting sqref="CH26">
    <cfRule type="expression" dxfId="5983" priority="6579">
      <formula>FL26&lt;&gt;""</formula>
    </cfRule>
    <cfRule type="expression" dxfId="5982" priority="6791">
      <formula>CH26=""</formula>
    </cfRule>
  </conditionalFormatting>
  <conditionalFormatting sqref="CI26">
    <cfRule type="expression" dxfId="5981" priority="6578">
      <formula>FL26&lt;&gt;""</formula>
    </cfRule>
    <cfRule type="expression" dxfId="5980" priority="6790">
      <formula>CI26=""</formula>
    </cfRule>
  </conditionalFormatting>
  <conditionalFormatting sqref="CJ26">
    <cfRule type="expression" dxfId="5979" priority="6577">
      <formula>FL26&lt;&gt;""</formula>
    </cfRule>
    <cfRule type="expression" dxfId="5978" priority="6789">
      <formula>CJ26=""</formula>
    </cfRule>
  </conditionalFormatting>
  <conditionalFormatting sqref="CK26">
    <cfRule type="expression" dxfId="5977" priority="6576">
      <formula>FL26&lt;&gt;""</formula>
    </cfRule>
    <cfRule type="expression" dxfId="5976" priority="6788">
      <formula>CK26=""</formula>
    </cfRule>
  </conditionalFormatting>
  <conditionalFormatting sqref="CL26">
    <cfRule type="expression" dxfId="5975" priority="6575">
      <formula>FL26&lt;&gt;""</formula>
    </cfRule>
    <cfRule type="expression" dxfId="5974" priority="6787">
      <formula>CL26=""</formula>
    </cfRule>
  </conditionalFormatting>
  <conditionalFormatting sqref="CM26">
    <cfRule type="expression" dxfId="5973" priority="6574">
      <formula>FL26&lt;&gt;""</formula>
    </cfRule>
    <cfRule type="expression" dxfId="5972" priority="6786">
      <formula>CM26=""</formula>
    </cfRule>
  </conditionalFormatting>
  <conditionalFormatting sqref="CN26">
    <cfRule type="expression" dxfId="5971" priority="6650">
      <formula>AND(CM26=0,CN26&lt;&gt;"")</formula>
    </cfRule>
    <cfRule type="expression" dxfId="5970" priority="6785">
      <formula>AND(CM26&gt;0,CN26="")</formula>
    </cfRule>
  </conditionalFormatting>
  <conditionalFormatting sqref="CO26">
    <cfRule type="expression" dxfId="5969" priority="6573">
      <formula>FL26&lt;&gt;""</formula>
    </cfRule>
    <cfRule type="expression" dxfId="5968" priority="6783">
      <formula>AND(CO26&lt;&gt;"",OR(CP26:CS26&lt;&gt;""))</formula>
    </cfRule>
    <cfRule type="expression" dxfId="5967" priority="6784">
      <formula>AND(CO26="",AND(CP26:CS26=""))</formula>
    </cfRule>
  </conditionalFormatting>
  <conditionalFormatting sqref="CP26">
    <cfRule type="expression" dxfId="5966" priority="6572">
      <formula>FL26&lt;&gt;""</formula>
    </cfRule>
    <cfRule type="expression" dxfId="5965" priority="6781">
      <formula>AND(CO26&lt;&gt;"",OR(CP26:CS26&lt;&gt;""))</formula>
    </cfRule>
    <cfRule type="expression" dxfId="5964" priority="6782">
      <formula>AND(CO26="",AND(CP26:CS26=""))</formula>
    </cfRule>
  </conditionalFormatting>
  <conditionalFormatting sqref="CQ26">
    <cfRule type="expression" dxfId="5963" priority="6571">
      <formula>FL26&lt;&gt;""</formula>
    </cfRule>
    <cfRule type="expression" dxfId="5962" priority="6779">
      <formula>AND(CO26&lt;&gt;"",OR(CP26:CS26&lt;&gt;""))</formula>
    </cfRule>
    <cfRule type="expression" dxfId="5961" priority="6780">
      <formula>AND(CO26="",AND(CP26:CS26=""))</formula>
    </cfRule>
  </conditionalFormatting>
  <conditionalFormatting sqref="CR26">
    <cfRule type="expression" dxfId="5960" priority="6570">
      <formula>FL26&lt;&gt;""</formula>
    </cfRule>
    <cfRule type="expression" dxfId="5959" priority="6777">
      <formula>AND(CO26&lt;&gt;"",OR(CP26:CS26&lt;&gt;""))</formula>
    </cfRule>
    <cfRule type="expression" dxfId="5958" priority="6778">
      <formula>AND(CO26="",AND(CP26:CS26=""))</formula>
    </cfRule>
  </conditionalFormatting>
  <conditionalFormatting sqref="CS26">
    <cfRule type="expression" dxfId="5957" priority="6569">
      <formula>FL26&lt;&gt;""</formula>
    </cfRule>
    <cfRule type="expression" dxfId="5956" priority="6775">
      <formula>AND(CO26&lt;&gt;"",OR(CP26:CS26&lt;&gt;""))</formula>
    </cfRule>
    <cfRule type="expression" dxfId="5955" priority="6776">
      <formula>AND(CO26="",AND(CP26:CS26=""))</formula>
    </cfRule>
  </conditionalFormatting>
  <conditionalFormatting sqref="CT26">
    <cfRule type="expression" dxfId="5954" priority="6568">
      <formula>FL26&lt;&gt;""</formula>
    </cfRule>
    <cfRule type="expression" dxfId="5953" priority="6774">
      <formula>CT26=""</formula>
    </cfRule>
  </conditionalFormatting>
  <conditionalFormatting sqref="CU26">
    <cfRule type="expression" dxfId="5952" priority="6567">
      <formula>FL26&lt;&gt;""</formula>
    </cfRule>
    <cfRule type="expression" dxfId="5951" priority="6773">
      <formula>CU26=""</formula>
    </cfRule>
  </conditionalFormatting>
  <conditionalFormatting sqref="CV26">
    <cfRule type="expression" dxfId="5950" priority="6566">
      <formula>FL26&lt;&gt;""</formula>
    </cfRule>
    <cfRule type="expression" dxfId="5949" priority="6771">
      <formula>AND(CV26&lt;&gt;"",OR(CW26:DH26&lt;&gt;""))</formula>
    </cfRule>
    <cfRule type="expression" dxfId="5948" priority="6772">
      <formula>AND(CV26="",AND(CW26:DH26=""))</formula>
    </cfRule>
  </conditionalFormatting>
  <conditionalFormatting sqref="CW26">
    <cfRule type="expression" dxfId="5947" priority="6565">
      <formula>FL26&lt;&gt;""</formula>
    </cfRule>
    <cfRule type="expression" dxfId="5946" priority="6745">
      <formula>AND(CX26&lt;&gt;"",CW26="")</formula>
    </cfRule>
    <cfRule type="expression" dxfId="5945" priority="6769">
      <formula>AND(CV26&lt;&gt;"",OR(CW26:DH26&lt;&gt;""))</formula>
    </cfRule>
    <cfRule type="expression" dxfId="5944" priority="6770">
      <formula>AND(CV26="",AND(CW26:DH26=""))</formula>
    </cfRule>
  </conditionalFormatting>
  <conditionalFormatting sqref="CX26">
    <cfRule type="expression" dxfId="5943" priority="6564">
      <formula>FL26&lt;&gt;""</formula>
    </cfRule>
    <cfRule type="expression" dxfId="5942" priority="6746">
      <formula>AND(CW26&lt;&gt;"",CX26="")</formula>
    </cfRule>
    <cfRule type="expression" dxfId="5941" priority="6767">
      <formula>AND(CV26&lt;&gt;"",OR(CW26:DH26&lt;&gt;""))</formula>
    </cfRule>
    <cfRule type="expression" dxfId="5940" priority="6768">
      <formula>AND(CV26="",AND(CW26:DH26=""))</formula>
    </cfRule>
  </conditionalFormatting>
  <conditionalFormatting sqref="CY26">
    <cfRule type="expression" dxfId="5939" priority="6563">
      <formula>FL26&lt;&gt;""</formula>
    </cfRule>
    <cfRule type="expression" dxfId="5938" priority="6765">
      <formula>AND(CV26&lt;&gt;"",OR(CW26:DH26&lt;&gt;""))</formula>
    </cfRule>
    <cfRule type="expression" dxfId="5937" priority="6766">
      <formula>AND(CV26="",AND(CW26:DH26=""))</formula>
    </cfRule>
  </conditionalFormatting>
  <conditionalFormatting sqref="CZ26">
    <cfRule type="expression" dxfId="5936" priority="6562">
      <formula>FL26&lt;&gt;""</formula>
    </cfRule>
    <cfRule type="expression" dxfId="5935" priority="6743">
      <formula>AND(DA26&lt;&gt;"",CZ26="")</formula>
    </cfRule>
    <cfRule type="expression" dxfId="5934" priority="6763">
      <formula>AND(CV26&lt;&gt;"",OR(CW26:DH26&lt;&gt;""))</formula>
    </cfRule>
    <cfRule type="expression" dxfId="5933" priority="6764">
      <formula>AND(CV26="",AND(CW26:DH26=""))</formula>
    </cfRule>
  </conditionalFormatting>
  <conditionalFormatting sqref="DA26">
    <cfRule type="expression" dxfId="5932" priority="6561">
      <formula>FL26&lt;&gt;""</formula>
    </cfRule>
    <cfRule type="expression" dxfId="5931" priority="6744">
      <formula>AND(CZ26&lt;&gt;"",DA26="")</formula>
    </cfRule>
    <cfRule type="expression" dxfId="5930" priority="6761">
      <formula>AND(CV26&lt;&gt;"",OR(CW26:DH26&lt;&gt;""))</formula>
    </cfRule>
    <cfRule type="expression" dxfId="5929" priority="6762">
      <formula>AND(CV26="",AND(CW26:DH26=""))</formula>
    </cfRule>
  </conditionalFormatting>
  <conditionalFormatting sqref="DB26">
    <cfRule type="expression" dxfId="5928" priority="6560">
      <formula>FL26&lt;&gt;""</formula>
    </cfRule>
    <cfRule type="expression" dxfId="5927" priority="6759">
      <formula>AND(CV26&lt;&gt;"",OR(CW26:DH26&lt;&gt;""))</formula>
    </cfRule>
    <cfRule type="expression" dxfId="5926" priority="6760">
      <formula>AND(CV26="",AND(CW26:DH26=""))</formula>
    </cfRule>
  </conditionalFormatting>
  <conditionalFormatting sqref="DC26">
    <cfRule type="expression" dxfId="5925" priority="6559">
      <formula>FL26&lt;&gt;""</formula>
    </cfRule>
    <cfRule type="expression" dxfId="5924" priority="6757">
      <formula>AND(CV26&lt;&gt;"",OR(CW26:DH26&lt;&gt;""))</formula>
    </cfRule>
    <cfRule type="expression" dxfId="5923" priority="6758">
      <formula>AND(CV26="",AND(CW26:DH26=""))</formula>
    </cfRule>
  </conditionalFormatting>
  <conditionalFormatting sqref="DD26">
    <cfRule type="expression" dxfId="5922" priority="6558">
      <formula>FL26&lt;&gt;""</formula>
    </cfRule>
    <cfRule type="expression" dxfId="5921" priority="6755">
      <formula>AND(CV26&lt;&gt;"",OR(CW26:DH26&lt;&gt;""))</formula>
    </cfRule>
    <cfRule type="expression" dxfId="5920" priority="6756">
      <formula>AND(CV26="",AND(CW26:DH26=""))</formula>
    </cfRule>
  </conditionalFormatting>
  <conditionalFormatting sqref="DE26">
    <cfRule type="expression" dxfId="5919" priority="6557">
      <formula>FL26&lt;&gt;""</formula>
    </cfRule>
    <cfRule type="expression" dxfId="5918" priority="6739">
      <formula>AND(DF26&lt;&gt;"",DE26="")</formula>
    </cfRule>
    <cfRule type="expression" dxfId="5917" priority="6753">
      <formula>AND(CV26&lt;&gt;"",OR(CW26:DH26&lt;&gt;""))</formula>
    </cfRule>
    <cfRule type="expression" dxfId="5916" priority="6754">
      <formula>AND(CV26="",AND(CW26:DH26=""))</formula>
    </cfRule>
  </conditionalFormatting>
  <conditionalFormatting sqref="DF26">
    <cfRule type="expression" dxfId="5915" priority="6556">
      <formula>FL26&lt;&gt;""</formula>
    </cfRule>
    <cfRule type="expression" dxfId="5914" priority="6740">
      <formula>AND(DE26&lt;&gt;"",DF26="")</formula>
    </cfRule>
    <cfRule type="expression" dxfId="5913" priority="6751">
      <formula>AND(CV26&lt;&gt;"",OR(CW26:DH26&lt;&gt;""))</formula>
    </cfRule>
    <cfRule type="expression" dxfId="5912" priority="6752">
      <formula>AND(CV26="",AND(CW26:DH26=""))</formula>
    </cfRule>
  </conditionalFormatting>
  <conditionalFormatting sqref="DG26">
    <cfRule type="expression" dxfId="5911" priority="6555">
      <formula>FL26&lt;&gt;""</formula>
    </cfRule>
    <cfRule type="expression" dxfId="5910" priority="6749">
      <formula>AND(CV26&lt;&gt;"",OR(CW26:DH26&lt;&gt;""))</formula>
    </cfRule>
    <cfRule type="expression" dxfId="5909" priority="6750">
      <formula>AND(CV26="",AND(CW26:DH26=""))</formula>
    </cfRule>
  </conditionalFormatting>
  <conditionalFormatting sqref="DH26">
    <cfRule type="expression" dxfId="5908" priority="6554">
      <formula>FL26&lt;&gt;""</formula>
    </cfRule>
    <cfRule type="expression" dxfId="5907" priority="6747">
      <formula>AND(CV26&lt;&gt;"",OR(CW26:DH26&lt;&gt;""))</formula>
    </cfRule>
    <cfRule type="expression" dxfId="5906" priority="6748">
      <formula>AND(CV26="",AND(CW26:DH26=""))</formula>
    </cfRule>
  </conditionalFormatting>
  <conditionalFormatting sqref="DI26">
    <cfRule type="expression" dxfId="5905" priority="6553">
      <formula>FL26&lt;&gt;""</formula>
    </cfRule>
    <cfRule type="expression" dxfId="5904" priority="6742">
      <formula>DI26=""</formula>
    </cfRule>
  </conditionalFormatting>
  <conditionalFormatting sqref="DJ26">
    <cfRule type="expression" dxfId="5903" priority="6552">
      <formula>FL26&lt;&gt;""</formula>
    </cfRule>
    <cfRule type="expression" dxfId="5902" priority="6741">
      <formula>AND(DI26&lt;&gt;"自立",DJ26="")</formula>
    </cfRule>
  </conditionalFormatting>
  <conditionalFormatting sqref="DK26">
    <cfRule type="expression" dxfId="5901" priority="6551">
      <formula>FL26&lt;&gt;""</formula>
    </cfRule>
    <cfRule type="expression" dxfId="5900" priority="6738">
      <formula>DK26=""</formula>
    </cfRule>
  </conditionalFormatting>
  <conditionalFormatting sqref="DL26">
    <cfRule type="expression" dxfId="5899" priority="6736">
      <formula>AND(DK26&lt;&gt;"アレルギー食",DL26&lt;&gt;"")</formula>
    </cfRule>
    <cfRule type="expression" dxfId="5898" priority="6737">
      <formula>AND(DK26="アレルギー食",DL26="")</formula>
    </cfRule>
  </conditionalFormatting>
  <conditionalFormatting sqref="DM26">
    <cfRule type="expression" dxfId="5897" priority="6550">
      <formula>FL26&lt;&gt;""</formula>
    </cfRule>
    <cfRule type="expression" dxfId="5896" priority="6735">
      <formula>DM26=""</formula>
    </cfRule>
  </conditionalFormatting>
  <conditionalFormatting sqref="DN26">
    <cfRule type="expression" dxfId="5895" priority="6549">
      <formula>FL26&lt;&gt;""</formula>
    </cfRule>
    <cfRule type="expression" dxfId="5894" priority="6729">
      <formula>AND(DN26&lt;&gt;"",DM26="")</formula>
    </cfRule>
    <cfRule type="expression" dxfId="5893" priority="6733">
      <formula>AND(DM26&lt;&gt;"自立",DN26="")</formula>
    </cfRule>
    <cfRule type="expression" dxfId="5892" priority="6734">
      <formula>AND(DM26="自立",DN26&lt;&gt;"")</formula>
    </cfRule>
  </conditionalFormatting>
  <conditionalFormatting sqref="DO26">
    <cfRule type="expression" dxfId="5891" priority="6548">
      <formula>FL26&lt;&gt;""</formula>
    </cfRule>
    <cfRule type="expression" dxfId="5890" priority="6732">
      <formula>DO26=""</formula>
    </cfRule>
  </conditionalFormatting>
  <conditionalFormatting sqref="DP26">
    <cfRule type="expression" dxfId="5889" priority="6547">
      <formula>FL26&lt;&gt;""</formula>
    </cfRule>
    <cfRule type="expression" dxfId="5888" priority="6728">
      <formula>AND(DP26&lt;&gt;"",DO26="")</formula>
    </cfRule>
    <cfRule type="expression" dxfId="5887" priority="6730">
      <formula>AND(DO26&lt;&gt;"自立",DP26="")</formula>
    </cfRule>
    <cfRule type="expression" dxfId="5886" priority="6731">
      <formula>AND(DO26="自立",DP26&lt;&gt;"")</formula>
    </cfRule>
  </conditionalFormatting>
  <conditionalFormatting sqref="DQ26">
    <cfRule type="expression" dxfId="5885" priority="6546">
      <formula>FL26&lt;&gt;""</formula>
    </cfRule>
    <cfRule type="expression" dxfId="5884" priority="6727">
      <formula>DQ26=""</formula>
    </cfRule>
  </conditionalFormatting>
  <conditionalFormatting sqref="DR26">
    <cfRule type="expression" dxfId="5883" priority="6545">
      <formula>FL26&lt;&gt;""</formula>
    </cfRule>
    <cfRule type="expression" dxfId="5882" priority="6724">
      <formula>AND(DR26&lt;&gt;"",DQ26="")</formula>
    </cfRule>
    <cfRule type="expression" dxfId="5881" priority="6725">
      <formula>AND(DQ26&lt;&gt;"自立",DR26="")</formula>
    </cfRule>
    <cfRule type="expression" dxfId="5880" priority="6726">
      <formula>AND(DQ26="自立",DR26&lt;&gt;"")</formula>
    </cfRule>
  </conditionalFormatting>
  <conditionalFormatting sqref="DS26">
    <cfRule type="expression" dxfId="5879" priority="6544">
      <formula>FL26&lt;&gt;""</formula>
    </cfRule>
    <cfRule type="expression" dxfId="5878" priority="6723">
      <formula>DS26=""</formula>
    </cfRule>
  </conditionalFormatting>
  <conditionalFormatting sqref="DU26">
    <cfRule type="expression" dxfId="5877" priority="6542">
      <formula>FL26&lt;&gt;""</formula>
    </cfRule>
    <cfRule type="expression" dxfId="5876" priority="6722">
      <formula>DU26=""</formula>
    </cfRule>
  </conditionalFormatting>
  <conditionalFormatting sqref="DZ26">
    <cfRule type="expression" dxfId="5875" priority="6540">
      <formula>FL26&lt;&gt;""</formula>
    </cfRule>
    <cfRule type="expression" dxfId="5874" priority="6672">
      <formula>AND(EA26&lt;&gt;"",DZ26&lt;&gt;"その他")</formula>
    </cfRule>
    <cfRule type="expression" dxfId="5873" priority="6721">
      <formula>DZ26=""</formula>
    </cfRule>
  </conditionalFormatting>
  <conditionalFormatting sqref="EA26">
    <cfRule type="expression" dxfId="5872" priority="6719">
      <formula>AND(DZ26&lt;&gt;"その他",EA26&lt;&gt;"")</formula>
    </cfRule>
    <cfRule type="expression" dxfId="5871" priority="6720">
      <formula>AND(DZ26="その他",EA26="")</formula>
    </cfRule>
  </conditionalFormatting>
  <conditionalFormatting sqref="EB26">
    <cfRule type="expression" dxfId="5870" priority="6539">
      <formula>FL26&lt;&gt;""</formula>
    </cfRule>
    <cfRule type="expression" dxfId="5869" priority="6718">
      <formula>AND(EB26:EH26="")</formula>
    </cfRule>
  </conditionalFormatting>
  <conditionalFormatting sqref="EC26">
    <cfRule type="expression" dxfId="5868" priority="6538">
      <formula>FL26&lt;&gt;""</formula>
    </cfRule>
    <cfRule type="expression" dxfId="5867" priority="6717">
      <formula>AND(EB26:EH26="")</formula>
    </cfRule>
  </conditionalFormatting>
  <conditionalFormatting sqref="ED26">
    <cfRule type="expression" dxfId="5866" priority="6537">
      <formula>FL26&lt;&gt;""</formula>
    </cfRule>
    <cfRule type="expression" dxfId="5865" priority="6716">
      <formula>AND(EB26:EH26="")</formula>
    </cfRule>
  </conditionalFormatting>
  <conditionalFormatting sqref="EE26">
    <cfRule type="expression" dxfId="5864" priority="6536">
      <formula>FL26&lt;&gt;""</formula>
    </cfRule>
    <cfRule type="expression" dxfId="5863" priority="6715">
      <formula>AND(EB26:EH26="")</formula>
    </cfRule>
  </conditionalFormatting>
  <conditionalFormatting sqref="EF26">
    <cfRule type="expression" dxfId="5862" priority="6535">
      <formula>FL26&lt;&gt;""</formula>
    </cfRule>
    <cfRule type="expression" dxfId="5861" priority="6714">
      <formula>AND(EB26:EH26="")</formula>
    </cfRule>
  </conditionalFormatting>
  <conditionalFormatting sqref="EG26">
    <cfRule type="expression" dxfId="5860" priority="6534">
      <formula>FL26&lt;&gt;""</formula>
    </cfRule>
    <cfRule type="expression" dxfId="5859" priority="6713">
      <formula>AND(EB26:EH26="")</formula>
    </cfRule>
  </conditionalFormatting>
  <conditionalFormatting sqref="EH26">
    <cfRule type="expression" dxfId="5858" priority="6533">
      <formula>FL26&lt;&gt;""</formula>
    </cfRule>
    <cfRule type="expression" dxfId="5857" priority="6712">
      <formula>AND(EB26:EH26="")</formula>
    </cfRule>
  </conditionalFormatting>
  <conditionalFormatting sqref="EK26">
    <cfRule type="expression" dxfId="5856" priority="6532">
      <formula>FL26&lt;&gt;""</formula>
    </cfRule>
    <cfRule type="expression" dxfId="5855" priority="6710">
      <formula>AND(EJ26&lt;&gt;"",EK26&lt;&gt;"")</formula>
    </cfRule>
    <cfRule type="expression" dxfId="5854" priority="6711">
      <formula>AND(EJ26="",EK26="")</formula>
    </cfRule>
  </conditionalFormatting>
  <conditionalFormatting sqref="EL26">
    <cfRule type="expression" dxfId="5853" priority="6531">
      <formula>FL26&lt;&gt;""</formula>
    </cfRule>
    <cfRule type="expression" dxfId="5852" priority="6708">
      <formula>AND(EJ26&lt;&gt;"",EL26&lt;&gt;"")</formula>
    </cfRule>
    <cfRule type="expression" dxfId="5851" priority="6709">
      <formula>AND(EJ26="",EL26="")</formula>
    </cfRule>
  </conditionalFormatting>
  <conditionalFormatting sqref="EM26">
    <cfRule type="expression" dxfId="5850" priority="6530">
      <formula>FL26&lt;&gt;""</formula>
    </cfRule>
    <cfRule type="expression" dxfId="5849" priority="6706">
      <formula>AND(EJ26&lt;&gt;"",EM26&lt;&gt;"")</formula>
    </cfRule>
    <cfRule type="expression" dxfId="5848" priority="6707">
      <formula>AND(EJ26="",EM26="")</formula>
    </cfRule>
  </conditionalFormatting>
  <conditionalFormatting sqref="EO26">
    <cfRule type="expression" dxfId="5847" priority="6700">
      <formula>AND(EJ26&lt;&gt;"",EO26&lt;&gt;"")</formula>
    </cfRule>
    <cfRule type="expression" dxfId="5846" priority="6704">
      <formula>AND(EO26&lt;&gt;"",EN26="")</formula>
    </cfRule>
    <cfRule type="expression" dxfId="5845" priority="6705">
      <formula>AND(EN26&lt;&gt;"",EO26="")</formula>
    </cfRule>
  </conditionalFormatting>
  <conditionalFormatting sqref="EP26">
    <cfRule type="expression" dxfId="5844" priority="6699">
      <formula>AND(EJ26&lt;&gt;"",EP26&lt;&gt;"")</formula>
    </cfRule>
    <cfRule type="expression" dxfId="5843" priority="6702">
      <formula>AND(EP26&lt;&gt;"",EN26="")</formula>
    </cfRule>
    <cfRule type="expression" dxfId="5842" priority="6703">
      <formula>AND(EN26&lt;&gt;"",EP26="")</formula>
    </cfRule>
  </conditionalFormatting>
  <conditionalFormatting sqref="EN26">
    <cfRule type="expression" dxfId="5841" priority="6701">
      <formula>AND(EJ26&lt;&gt;"",EN26&lt;&gt;"")</formula>
    </cfRule>
  </conditionalFormatting>
  <conditionalFormatting sqref="ER26">
    <cfRule type="expression" dxfId="5840" priority="6529">
      <formula>FL26&lt;&gt;""</formula>
    </cfRule>
    <cfRule type="expression" dxfId="5839" priority="6697">
      <formula>AND(EQ26&lt;&gt;"",ER26&lt;&gt;"")</formula>
    </cfRule>
    <cfRule type="expression" dxfId="5838" priority="6698">
      <formula>AND(EQ26="",ER26="")</formula>
    </cfRule>
  </conditionalFormatting>
  <conditionalFormatting sqref="ES26">
    <cfRule type="expression" dxfId="5837" priority="6528">
      <formula>FL26&lt;&gt;""</formula>
    </cfRule>
    <cfRule type="expression" dxfId="5836" priority="6695">
      <formula>AND(EQ26&lt;&gt;"",ES26&lt;&gt;"")</formula>
    </cfRule>
    <cfRule type="expression" dxfId="5835" priority="6696">
      <formula>AND(EQ26="",ES26="")</formula>
    </cfRule>
  </conditionalFormatting>
  <conditionalFormatting sqref="ET26">
    <cfRule type="expression" dxfId="5834" priority="6527">
      <formula>FL26&lt;&gt;""</formula>
    </cfRule>
    <cfRule type="expression" dxfId="5833" priority="6693">
      <formula>AND(EQ26&lt;&gt;"",ET26&lt;&gt;"")</formula>
    </cfRule>
    <cfRule type="expression" dxfId="5832" priority="6694">
      <formula>AND(EQ26="",ET26="")</formula>
    </cfRule>
  </conditionalFormatting>
  <conditionalFormatting sqref="EV26">
    <cfRule type="expression" dxfId="5831" priority="6687">
      <formula>AND(EQ26&lt;&gt;"",EV26&lt;&gt;"")</formula>
    </cfRule>
    <cfRule type="expression" dxfId="5830" priority="6691">
      <formula>AND(EV26&lt;&gt;"",EU26="")</formula>
    </cfRule>
    <cfRule type="expression" dxfId="5829" priority="6692">
      <formula>AND(EU26&lt;&gt;"",EV26="")</formula>
    </cfRule>
  </conditionalFormatting>
  <conditionalFormatting sqref="EW26">
    <cfRule type="expression" dxfId="5828" priority="6686">
      <formula>AND(EQ26&lt;&gt;"",EW26&lt;&gt;"")</formula>
    </cfRule>
    <cfRule type="expression" dxfId="5827" priority="6689">
      <formula>AND(EW26&lt;&gt;"",EU26="")</formula>
    </cfRule>
    <cfRule type="expression" dxfId="5826" priority="6690">
      <formula>AND(EU26&lt;&gt;"",EW26="")</formula>
    </cfRule>
  </conditionalFormatting>
  <conditionalFormatting sqref="EU26">
    <cfRule type="expression" dxfId="5825" priority="6688">
      <formula>AND(EQ26&lt;&gt;"",EU26&lt;&gt;"")</formula>
    </cfRule>
  </conditionalFormatting>
  <conditionalFormatting sqref="EQ26">
    <cfRule type="expression" dxfId="5824" priority="6685">
      <formula>AND(EQ26&lt;&gt;"",OR(ER26:EW26&lt;&gt;""))</formula>
    </cfRule>
  </conditionalFormatting>
  <conditionalFormatting sqref="EJ26">
    <cfRule type="expression" dxfId="5823" priority="6684">
      <formula>AND(EJ26&lt;&gt;"",OR(EK26:EP26&lt;&gt;""))</formula>
    </cfRule>
  </conditionalFormatting>
  <conditionalFormatting sqref="EX26">
    <cfRule type="expression" dxfId="5822" priority="6526">
      <formula>FL26&lt;&gt;""</formula>
    </cfRule>
    <cfRule type="expression" dxfId="5821" priority="6683">
      <formula>AND(EX26:FC26="")</formula>
    </cfRule>
  </conditionalFormatting>
  <conditionalFormatting sqref="EY26">
    <cfRule type="expression" dxfId="5820" priority="6525">
      <formula>FL26&lt;&gt;""</formula>
    </cfRule>
    <cfRule type="expression" dxfId="5819" priority="6682">
      <formula>AND(EX26:FC26="")</formula>
    </cfRule>
  </conditionalFormatting>
  <conditionalFormatting sqref="EZ26">
    <cfRule type="expression" dxfId="5818" priority="6524">
      <formula>FL26&lt;&gt;""</formula>
    </cfRule>
    <cfRule type="expression" dxfId="5817" priority="6681">
      <formula>AND(EX26:FC26="")</formula>
    </cfRule>
  </conditionalFormatting>
  <conditionalFormatting sqref="FA26">
    <cfRule type="expression" dxfId="5816" priority="6523">
      <formula>FL26&lt;&gt;""</formula>
    </cfRule>
    <cfRule type="expression" dxfId="5815" priority="6680">
      <formula>AND(EX26:FC26="")</formula>
    </cfRule>
  </conditionalFormatting>
  <conditionalFormatting sqref="FC26">
    <cfRule type="expression" dxfId="5814" priority="6521">
      <formula>FL26&lt;&gt;""</formula>
    </cfRule>
    <cfRule type="expression" dxfId="5813" priority="6679">
      <formula>AND(EX26:FC26="")</formula>
    </cfRule>
  </conditionalFormatting>
  <conditionalFormatting sqref="FB26">
    <cfRule type="expression" dxfId="5812" priority="6522">
      <formula>FL26&lt;&gt;""</formula>
    </cfRule>
    <cfRule type="expression" dxfId="5811" priority="6678">
      <formula>AND(EX26:FC26="")</formula>
    </cfRule>
  </conditionalFormatting>
  <conditionalFormatting sqref="FD26">
    <cfRule type="expression" dxfId="5810" priority="6520">
      <formula>FL26&lt;&gt;""</formula>
    </cfRule>
    <cfRule type="expression" dxfId="5809" priority="6677">
      <formula>FD26=""</formula>
    </cfRule>
  </conditionalFormatting>
  <conditionalFormatting sqref="FE26">
    <cfRule type="expression" dxfId="5808" priority="6675">
      <formula>AND(FD26&lt;&gt;"2人以上の体制",FE26&lt;&gt;"")</formula>
    </cfRule>
    <cfRule type="expression" dxfId="5807" priority="6676">
      <formula>AND(FD26="2人以上の体制",FE26="")</formula>
    </cfRule>
  </conditionalFormatting>
  <conditionalFormatting sqref="FF26">
    <cfRule type="expression" dxfId="5806" priority="6519">
      <formula>FL26&lt;&gt;""</formula>
    </cfRule>
    <cfRule type="expression" dxfId="5805" priority="6674">
      <formula>FF26=""</formula>
    </cfRule>
  </conditionalFormatting>
  <conditionalFormatting sqref="FG26">
    <cfRule type="expression" dxfId="5804" priority="6518">
      <formula>FL26&lt;&gt;""</formula>
    </cfRule>
    <cfRule type="expression" dxfId="5803" priority="6673">
      <formula>FG26=""</formula>
    </cfRule>
  </conditionalFormatting>
  <conditionalFormatting sqref="BN26">
    <cfRule type="expression" dxfId="5802" priority="6592">
      <formula>FL26&lt;&gt;""</formula>
    </cfRule>
    <cfRule type="expression" dxfId="5801" priority="6671">
      <formula>BN26=""</formula>
    </cfRule>
  </conditionalFormatting>
  <conditionalFormatting sqref="BO26">
    <cfRule type="expression" dxfId="5800" priority="6591">
      <formula>FL26&lt;&gt;""</formula>
    </cfRule>
    <cfRule type="expression" dxfId="5799" priority="6670">
      <formula>BO26=""</formula>
    </cfRule>
  </conditionalFormatting>
  <conditionalFormatting sqref="BP26">
    <cfRule type="expression" dxfId="5798" priority="6590">
      <formula>FL26&lt;&gt;""</formula>
    </cfRule>
    <cfRule type="expression" dxfId="5797" priority="6669">
      <formula>BP26=""</formula>
    </cfRule>
  </conditionalFormatting>
  <conditionalFormatting sqref="BQ26">
    <cfRule type="expression" dxfId="5796" priority="6589">
      <formula>FL26&lt;&gt;""</formula>
    </cfRule>
    <cfRule type="expression" dxfId="5795" priority="6658">
      <formula>AND(BQ26:BR26="")</formula>
    </cfRule>
  </conditionalFormatting>
  <conditionalFormatting sqref="BR26">
    <cfRule type="expression" dxfId="5794" priority="6588">
      <formula>FL26&lt;&gt;""</formula>
    </cfRule>
    <cfRule type="expression" dxfId="5793" priority="6668">
      <formula>AND(BQ26:BR26="")</formula>
    </cfRule>
  </conditionalFormatting>
  <conditionalFormatting sqref="BT26">
    <cfRule type="expression" dxfId="5792" priority="6663">
      <formula>AND(BS26="",BT26&lt;&gt;"")</formula>
    </cfRule>
    <cfRule type="expression" dxfId="5791" priority="6667">
      <formula>AND(BS26&lt;&gt;"",BT26="")</formula>
    </cfRule>
  </conditionalFormatting>
  <conditionalFormatting sqref="BU26">
    <cfRule type="expression" dxfId="5790" priority="6662">
      <formula>AND(BS26="",BU26&lt;&gt;"")</formula>
    </cfRule>
    <cfRule type="expression" dxfId="5789" priority="6666">
      <formula>AND(BS26&lt;&gt;"",BU26="")</formula>
    </cfRule>
  </conditionalFormatting>
  <conditionalFormatting sqref="BV26">
    <cfRule type="expression" dxfId="5788" priority="6661">
      <formula>AND(BS26="",BV26&lt;&gt;"")</formula>
    </cfRule>
    <cfRule type="expression" dxfId="5787" priority="6665">
      <formula>AND(BS26&lt;&gt;"",AND(BV26:BW26=""))</formula>
    </cfRule>
  </conditionalFormatting>
  <conditionalFormatting sqref="BW26">
    <cfRule type="expression" dxfId="5786" priority="6660">
      <formula>AND(BS26="",BW26&lt;&gt;"")</formula>
    </cfRule>
    <cfRule type="expression" dxfId="5785" priority="6664">
      <formula>AND(BS26&lt;&gt;"",AND(BV26:BW26=""))</formula>
    </cfRule>
  </conditionalFormatting>
  <conditionalFormatting sqref="BS26">
    <cfRule type="expression" dxfId="5784" priority="6659">
      <formula>AND(BS26="",OR(BT26:BW26&lt;&gt;""))</formula>
    </cfRule>
  </conditionalFormatting>
  <conditionalFormatting sqref="BX26">
    <cfRule type="expression" dxfId="5783" priority="6587">
      <formula>FL26&lt;&gt;""</formula>
    </cfRule>
    <cfRule type="expression" dxfId="5782" priority="6657">
      <formula>BX26=""</formula>
    </cfRule>
  </conditionalFormatting>
  <conditionalFormatting sqref="BY26">
    <cfRule type="expression" dxfId="5781" priority="6586">
      <formula>FL26&lt;&gt;""</formula>
    </cfRule>
    <cfRule type="expression" dxfId="5780" priority="6656">
      <formula>BY26=""</formula>
    </cfRule>
  </conditionalFormatting>
  <conditionalFormatting sqref="CB26">
    <cfRule type="expression" dxfId="5779" priority="6585">
      <formula>FL26&lt;&gt;""</formula>
    </cfRule>
    <cfRule type="expression" dxfId="5778" priority="6655">
      <formula>CB26=""</formula>
    </cfRule>
  </conditionalFormatting>
  <conditionalFormatting sqref="CC26">
    <cfRule type="expression" dxfId="5777" priority="6584">
      <formula>FL26&lt;&gt;""</formula>
    </cfRule>
    <cfRule type="expression" dxfId="5776" priority="6654">
      <formula>CC26=""</formula>
    </cfRule>
  </conditionalFormatting>
  <conditionalFormatting sqref="CD26">
    <cfRule type="expression" dxfId="5775" priority="6583">
      <formula>FL26&lt;&gt;""</formula>
    </cfRule>
    <cfRule type="expression" dxfId="5774" priority="6653">
      <formula>CD26=""</formula>
    </cfRule>
  </conditionalFormatting>
  <conditionalFormatting sqref="FJ26">
    <cfRule type="expression" dxfId="5773" priority="6652">
      <formula>FJ26=""</formula>
    </cfRule>
  </conditionalFormatting>
  <conditionalFormatting sqref="H26">
    <cfRule type="expression" dxfId="5772" priority="6633">
      <formula>FL26&lt;&gt;""</formula>
    </cfRule>
    <cfRule type="expression" dxfId="5771" priority="6649">
      <formula>H26=""</formula>
    </cfRule>
  </conditionalFormatting>
  <conditionalFormatting sqref="B26">
    <cfRule type="expression" dxfId="5770" priority="6517">
      <formula>FL26&lt;&gt;""</formula>
    </cfRule>
    <cfRule type="expression" dxfId="5769" priority="6648">
      <formula>B26=""</formula>
    </cfRule>
  </conditionalFormatting>
  <conditionalFormatting sqref="CE26">
    <cfRule type="expression" dxfId="5768" priority="6582">
      <formula>FL26&lt;&gt;""</formula>
    </cfRule>
    <cfRule type="expression" dxfId="5767" priority="6647">
      <formula>CE26=""</formula>
    </cfRule>
  </conditionalFormatting>
  <conditionalFormatting sqref="EI26">
    <cfRule type="expression" dxfId="5766" priority="6646">
      <formula>AND(OR(EB26:EG26&lt;&gt;""),EI26="")</formula>
    </cfRule>
  </conditionalFormatting>
  <conditionalFormatting sqref="BD26">
    <cfRule type="expression" dxfId="5765" priority="6593">
      <formula>FL26&lt;&gt;""</formula>
    </cfRule>
    <cfRule type="expression" dxfId="5764" priority="6645">
      <formula>BD26=""</formula>
    </cfRule>
  </conditionalFormatting>
  <conditionalFormatting sqref="BE26">
    <cfRule type="expression" dxfId="5763" priority="6644">
      <formula>AND(BD26="同居",AND(BE26="",BF26=""))</formula>
    </cfRule>
  </conditionalFormatting>
  <conditionalFormatting sqref="CA26">
    <cfRule type="expression" dxfId="5762" priority="6643">
      <formula>AND(BZ26&lt;&gt;"",CA26="")</formula>
    </cfRule>
  </conditionalFormatting>
  <conditionalFormatting sqref="BZ26">
    <cfRule type="expression" dxfId="5761" priority="6642">
      <formula>AND(BZ26="",CA26&lt;&gt;"")</formula>
    </cfRule>
  </conditionalFormatting>
  <conditionalFormatting sqref="DT26">
    <cfRule type="expression" dxfId="5760" priority="6543">
      <formula>FL26&lt;&gt;""</formula>
    </cfRule>
    <cfRule type="expression" dxfId="5759" priority="6639">
      <formula>AND(DT26&lt;&gt;"",DS26="")</formula>
    </cfRule>
    <cfRule type="expression" dxfId="5758" priority="6640">
      <formula>AND(DS26&lt;&gt;"自立",DT26="")</formula>
    </cfRule>
    <cfRule type="expression" dxfId="5757" priority="6641">
      <formula>AND(DS26="自立",DT26&lt;&gt;"")</formula>
    </cfRule>
  </conditionalFormatting>
  <conditionalFormatting sqref="DV26">
    <cfRule type="expression" dxfId="5756" priority="6541">
      <formula>FL26&lt;&gt;""</formula>
    </cfRule>
    <cfRule type="expression" dxfId="5755" priority="6636">
      <formula>AND(DV26&lt;&gt;"",DU26="")</formula>
    </cfRule>
    <cfRule type="expression" dxfId="5754" priority="6637">
      <formula>AND(DU26="自立",DV26&lt;&gt;"")</formula>
    </cfRule>
    <cfRule type="expression" dxfId="5753" priority="6638">
      <formula>AND(DU26&lt;&gt;"自立",DV26="")</formula>
    </cfRule>
  </conditionalFormatting>
  <conditionalFormatting sqref="I26">
    <cfRule type="expression" dxfId="5752" priority="6635">
      <formula>I26=""</formula>
    </cfRule>
  </conditionalFormatting>
  <conditionalFormatting sqref="O26">
    <cfRule type="expression" dxfId="5751" priority="6629">
      <formula>FL26&lt;&gt;""</formula>
    </cfRule>
    <cfRule type="expression" dxfId="5750" priority="6634">
      <formula>O26=""</formula>
    </cfRule>
  </conditionalFormatting>
  <conditionalFormatting sqref="FM26">
    <cfRule type="expression" dxfId="5749" priority="6512">
      <formula>AND(FM26="",AND(P26:FI26=""))</formula>
    </cfRule>
    <cfRule type="expression" dxfId="5748" priority="6513">
      <formula>AND(FM26&lt;&gt;"",OR(P26:FI26&lt;&gt;""))</formula>
    </cfRule>
  </conditionalFormatting>
  <conditionalFormatting sqref="FL26">
    <cfRule type="expression" dxfId="5747" priority="6514">
      <formula>AND(FL26="",AND(P26:FI26=""))</formula>
    </cfRule>
    <cfRule type="expression" dxfId="5746" priority="6516">
      <formula>AND(FL26&lt;&gt;"",OR(P26:FI26&lt;&gt;""))</formula>
    </cfRule>
  </conditionalFormatting>
  <conditionalFormatting sqref="FK26">
    <cfRule type="expression" dxfId="5745" priority="6515">
      <formula>FK26=""</formula>
    </cfRule>
  </conditionalFormatting>
  <conditionalFormatting sqref="C27">
    <cfRule type="expression" dxfId="5744" priority="6511">
      <formula>C27=""</formula>
    </cfRule>
  </conditionalFormatting>
  <conditionalFormatting sqref="D27">
    <cfRule type="expression" dxfId="5743" priority="6510">
      <formula>D27=""</formula>
    </cfRule>
  </conditionalFormatting>
  <conditionalFormatting sqref="E27">
    <cfRule type="expression" dxfId="5742" priority="6509">
      <formula>E27=""</formula>
    </cfRule>
  </conditionalFormatting>
  <conditionalFormatting sqref="G27">
    <cfRule type="expression" dxfId="5741" priority="6508">
      <formula>G27=""</formula>
    </cfRule>
  </conditionalFormatting>
  <conditionalFormatting sqref="J27">
    <cfRule type="expression" dxfId="5740" priority="6249">
      <formula>FL27&lt;&gt;""</formula>
    </cfRule>
    <cfRule type="expression" dxfId="5739" priority="6507">
      <formula>AND(J27="",K27="")</formula>
    </cfRule>
  </conditionalFormatting>
  <conditionalFormatting sqref="K27">
    <cfRule type="expression" dxfId="5738" priority="6248">
      <formula>FL27&lt;&gt;""</formula>
    </cfRule>
    <cfRule type="expression" dxfId="5737" priority="6506">
      <formula>AND(J27="",K27="")</formula>
    </cfRule>
  </conditionalFormatting>
  <conditionalFormatting sqref="N27">
    <cfRule type="expression" dxfId="5736" priority="6247">
      <formula>FL27&lt;&gt;""</formula>
    </cfRule>
    <cfRule type="expression" dxfId="5735" priority="6505">
      <formula>N27=""</formula>
    </cfRule>
  </conditionalFormatting>
  <conditionalFormatting sqref="P27">
    <cfRule type="expression" dxfId="5734" priority="6245">
      <formula>FL27&lt;&gt;""</formula>
    </cfRule>
    <cfRule type="expression" dxfId="5733" priority="6503">
      <formula>AND(P27&lt;&gt;"",OR(Q27:AC27&lt;&gt;""))</formula>
    </cfRule>
    <cfRule type="expression" dxfId="5732" priority="6504">
      <formula>AND(P27="",AND(Q27:AC27=""))</formula>
    </cfRule>
  </conditionalFormatting>
  <conditionalFormatting sqref="Q27">
    <cfRule type="expression" dxfId="5731" priority="6244">
      <formula>FL27&lt;&gt;""</formula>
    </cfRule>
    <cfRule type="expression" dxfId="5730" priority="6501">
      <formula>AND(P27&lt;&gt;"",OR(Q27:AC27&lt;&gt;""))</formula>
    </cfRule>
    <cfRule type="expression" dxfId="5729" priority="6502">
      <formula>AND(P27="",AND(Q27:AC27=""))</formula>
    </cfRule>
  </conditionalFormatting>
  <conditionalFormatting sqref="R27">
    <cfRule type="expression" dxfId="5728" priority="6243">
      <formula>FL27&lt;&gt;""</formula>
    </cfRule>
    <cfRule type="expression" dxfId="5727" priority="6499">
      <formula>AND(P27&lt;&gt;"",OR(Q27:AC27&lt;&gt;""))</formula>
    </cfRule>
    <cfRule type="expression" dxfId="5726" priority="6500">
      <formula>AND(P27="",AND(Q27:AC27=""))</formula>
    </cfRule>
  </conditionalFormatting>
  <conditionalFormatting sqref="S27">
    <cfRule type="expression" dxfId="5725" priority="6242">
      <formula>FL27&lt;&gt;""</formula>
    </cfRule>
    <cfRule type="expression" dxfId="5724" priority="6487">
      <formula>AND(P27&lt;&gt;"",OR(Q27:AC27&lt;&gt;""))</formula>
    </cfRule>
    <cfRule type="expression" dxfId="5723" priority="6498">
      <formula>AND(P27="",AND(Q27:AC27=""))</formula>
    </cfRule>
  </conditionalFormatting>
  <conditionalFormatting sqref="T27">
    <cfRule type="expression" dxfId="5722" priority="6241">
      <formula>FL27&lt;&gt;""</formula>
    </cfRule>
    <cfRule type="expression" dxfId="5721" priority="6486">
      <formula>AND(P27&lt;&gt;"",OR(Q27:AC27&lt;&gt;""))</formula>
    </cfRule>
    <cfRule type="expression" dxfId="5720" priority="6497">
      <formula>AND(P27="",AND(Q27:AC27=""))</formula>
    </cfRule>
  </conditionalFormatting>
  <conditionalFormatting sqref="U27">
    <cfRule type="expression" dxfId="5719" priority="6240">
      <formula>FL27&lt;&gt;""</formula>
    </cfRule>
    <cfRule type="expression" dxfId="5718" priority="6485">
      <formula>AND(P27&lt;&gt;"",OR(Q27:AC27&lt;&gt;""))</formula>
    </cfRule>
    <cfRule type="expression" dxfId="5717" priority="6496">
      <formula>AND(P27="",AND(Q27:AC27=""))</formula>
    </cfRule>
  </conditionalFormatting>
  <conditionalFormatting sqref="V27">
    <cfRule type="expression" dxfId="5716" priority="6239">
      <formula>FL27&lt;&gt;""</formula>
    </cfRule>
    <cfRule type="expression" dxfId="5715" priority="6484">
      <formula>AND(P27&lt;&gt;"",OR(Q27:AC27&lt;&gt;""))</formula>
    </cfRule>
    <cfRule type="expression" dxfId="5714" priority="6495">
      <formula>AND(P27="",AND(Q27:AC27=""))</formula>
    </cfRule>
  </conditionalFormatting>
  <conditionalFormatting sqref="W27">
    <cfRule type="expression" dxfId="5713" priority="6238">
      <formula>FL27&lt;&gt;""</formula>
    </cfRule>
    <cfRule type="expression" dxfId="5712" priority="6483">
      <formula>AND(P27&lt;&gt;"",OR(Q27:AC27&lt;&gt;""))</formula>
    </cfRule>
    <cfRule type="expression" dxfId="5711" priority="6494">
      <formula>AND(P27="",AND(Q27:AC27=""))</formula>
    </cfRule>
  </conditionalFormatting>
  <conditionalFormatting sqref="X27">
    <cfRule type="expression" dxfId="5710" priority="6237">
      <formula>FL27&lt;&gt;""</formula>
    </cfRule>
    <cfRule type="expression" dxfId="5709" priority="6482">
      <formula>AND(P27&lt;&gt;"",OR(Q27:AC27&lt;&gt;""))</formula>
    </cfRule>
    <cfRule type="expression" dxfId="5708" priority="6493">
      <formula>AND(P27="",AND(Q27:AC27=""))</formula>
    </cfRule>
  </conditionalFormatting>
  <conditionalFormatting sqref="Y27">
    <cfRule type="expression" dxfId="5707" priority="6236">
      <formula>FL27&lt;&gt;""</formula>
    </cfRule>
    <cfRule type="expression" dxfId="5706" priority="6481">
      <formula>AND(P27&lt;&gt;"",OR(Q27:AC27&lt;&gt;""))</formula>
    </cfRule>
    <cfRule type="expression" dxfId="5705" priority="6492">
      <formula>AND(P27="",AND(Q27:AC27=""))</formula>
    </cfRule>
  </conditionalFormatting>
  <conditionalFormatting sqref="Z27">
    <cfRule type="expression" dxfId="5704" priority="6235">
      <formula>FL27&lt;&gt;""</formula>
    </cfRule>
    <cfRule type="expression" dxfId="5703" priority="6480">
      <formula>AND(P27&lt;&gt;"",OR(Q27:AC27&lt;&gt;""))</formula>
    </cfRule>
    <cfRule type="expression" dxfId="5702" priority="6491">
      <formula>AND(P27="",AND(Q27:AC27=""))</formula>
    </cfRule>
  </conditionalFormatting>
  <conditionalFormatting sqref="AA27">
    <cfRule type="expression" dxfId="5701" priority="6234">
      <formula>FL27&lt;&gt;""</formula>
    </cfRule>
    <cfRule type="expression" dxfId="5700" priority="6479">
      <formula>AND(P27&lt;&gt;"",OR(Q27:AC27&lt;&gt;""))</formula>
    </cfRule>
    <cfRule type="expression" dxfId="5699" priority="6490">
      <formula>AND(P27="",AND(Q27:AC27=""))</formula>
    </cfRule>
  </conditionalFormatting>
  <conditionalFormatting sqref="AB27">
    <cfRule type="expression" dxfId="5698" priority="6233">
      <formula>FL27&lt;&gt;""</formula>
    </cfRule>
    <cfRule type="expression" dxfId="5697" priority="6478">
      <formula>AND(P27&lt;&gt;"",OR(Q27:AC27&lt;&gt;""))</formula>
    </cfRule>
    <cfRule type="expression" dxfId="5696" priority="6489">
      <formula>AND(P27="",AND(Q27:AC27=""))</formula>
    </cfRule>
  </conditionalFormatting>
  <conditionalFormatting sqref="AC27">
    <cfRule type="expression" dxfId="5695" priority="6232">
      <formula>FL27&lt;&gt;""</formula>
    </cfRule>
    <cfRule type="expression" dxfId="5694" priority="6477">
      <formula>AND(P27&lt;&gt;"",OR(Q27:AC27&lt;&gt;""))</formula>
    </cfRule>
    <cfRule type="expression" dxfId="5693" priority="6488">
      <formula>AND(P27="",AND(Q27:AC27=""))</formula>
    </cfRule>
  </conditionalFormatting>
  <conditionalFormatting sqref="AD27">
    <cfRule type="expression" dxfId="5692" priority="6231">
      <formula>FL27&lt;&gt;""</formula>
    </cfRule>
    <cfRule type="expression" dxfId="5691" priority="6474">
      <formula>AND(AD27="無",OR(AE27:AH27&lt;&gt;""))</formula>
    </cfRule>
    <cfRule type="expression" dxfId="5690" priority="6475">
      <formula>AND(AD27="有",AND(AE27:AH27=""))</formula>
    </cfRule>
    <cfRule type="expression" dxfId="5689" priority="6476">
      <formula>AD27=""</formula>
    </cfRule>
  </conditionalFormatting>
  <conditionalFormatting sqref="AE27">
    <cfRule type="expression" dxfId="5688" priority="6469">
      <formula>AND(AD27="無",OR(AE27:AH27&lt;&gt;""))</formula>
    </cfRule>
    <cfRule type="expression" dxfId="5687" priority="6473">
      <formula>AND(AD27="有",AND(AE27:AH27=""))</formula>
    </cfRule>
  </conditionalFormatting>
  <conditionalFormatting sqref="AF27">
    <cfRule type="expression" dxfId="5686" priority="6468">
      <formula>AND(AD27="無",OR(AE27:AH27&lt;&gt;""))</formula>
    </cfRule>
    <cfRule type="expression" dxfId="5685" priority="6472">
      <formula>AND(AD27="有",AND(AE27:AH27=""))</formula>
    </cfRule>
  </conditionalFormatting>
  <conditionalFormatting sqref="AG27">
    <cfRule type="expression" dxfId="5684" priority="6467">
      <formula>AND(AD27="無",OR(AE27:AH27&lt;&gt;""))</formula>
    </cfRule>
    <cfRule type="expression" dxfId="5683" priority="6471">
      <formula>AND(AD27="有",AND(AE27:AH27=""))</formula>
    </cfRule>
  </conditionalFormatting>
  <conditionalFormatting sqref="AH27">
    <cfRule type="expression" dxfId="5682" priority="6466">
      <formula>AND(AD27="無",OR(AE27:AH27&lt;&gt;""))</formula>
    </cfRule>
    <cfRule type="expression" dxfId="5681" priority="6470">
      <formula>AND(AD27="有",AND(AE27:AH27=""))</formula>
    </cfRule>
  </conditionalFormatting>
  <conditionalFormatting sqref="AI27">
    <cfRule type="expression" dxfId="5680" priority="6230">
      <formula>FL27&lt;&gt;""</formula>
    </cfRule>
    <cfRule type="expression" dxfId="5679" priority="6465">
      <formula>AI27=""</formula>
    </cfRule>
  </conditionalFormatting>
  <conditionalFormatting sqref="AJ27">
    <cfRule type="expression" dxfId="5678" priority="6229">
      <formula>FL27&lt;&gt;""</formula>
    </cfRule>
    <cfRule type="expression" dxfId="5677" priority="6464">
      <formula>AJ27=""</formula>
    </cfRule>
  </conditionalFormatting>
  <conditionalFormatting sqref="AK27">
    <cfRule type="expression" dxfId="5676" priority="6228">
      <formula>FL27&lt;&gt;""</formula>
    </cfRule>
    <cfRule type="expression" dxfId="5675" priority="6463">
      <formula>AK27=""</formula>
    </cfRule>
  </conditionalFormatting>
  <conditionalFormatting sqref="AL27">
    <cfRule type="expression" dxfId="5674" priority="6227">
      <formula>FL27&lt;&gt;""</formula>
    </cfRule>
    <cfRule type="expression" dxfId="5673" priority="6462">
      <formula>AL27=""</formula>
    </cfRule>
  </conditionalFormatting>
  <conditionalFormatting sqref="AM27">
    <cfRule type="expression" dxfId="5672" priority="6226">
      <formula>FL27&lt;&gt;""</formula>
    </cfRule>
    <cfRule type="expression" dxfId="5671" priority="6457">
      <formula>AND(AM27="なし",AN27&lt;&gt;"")</formula>
    </cfRule>
    <cfRule type="expression" dxfId="5670" priority="6458">
      <formula>AND(AM27="あり",AN27="")</formula>
    </cfRule>
    <cfRule type="expression" dxfId="5669" priority="6461">
      <formula>AM27=""</formula>
    </cfRule>
  </conditionalFormatting>
  <conditionalFormatting sqref="AN27">
    <cfRule type="expression" dxfId="5668" priority="6459">
      <formula>AND(AM27="なし",AN27&lt;&gt;"")</formula>
    </cfRule>
    <cfRule type="expression" dxfId="5667" priority="6460">
      <formula>AND(AM27="あり",AN27="")</formula>
    </cfRule>
  </conditionalFormatting>
  <conditionalFormatting sqref="AO27">
    <cfRule type="expression" dxfId="5666" priority="6225">
      <formula>FL27&lt;&gt;""</formula>
    </cfRule>
    <cfRule type="expression" dxfId="5665" priority="6455">
      <formula>AND(AO27&lt;&gt;"",OR(AP27:BC27&lt;&gt;""))</formula>
    </cfRule>
    <cfRule type="expression" dxfId="5664" priority="6456">
      <formula>AND(AO27="",AND(AP27:BC27=""))</formula>
    </cfRule>
  </conditionalFormatting>
  <conditionalFormatting sqref="AP27">
    <cfRule type="expression" dxfId="5663" priority="6224">
      <formula>FL27&lt;&gt;""</formula>
    </cfRule>
    <cfRule type="expression" dxfId="5662" priority="6453">
      <formula>AND(AO27&lt;&gt;"",OR(AP27:BC27&lt;&gt;""))</formula>
    </cfRule>
    <cfRule type="expression" dxfId="5661" priority="6454">
      <formula>AND(AO27="",AND(AP27:BC27=""))</formula>
    </cfRule>
  </conditionalFormatting>
  <conditionalFormatting sqref="AQ27">
    <cfRule type="expression" dxfId="5660" priority="6223">
      <formula>FL27&lt;&gt;""</formula>
    </cfRule>
    <cfRule type="expression" dxfId="5659" priority="6451">
      <formula>AND(AO27&lt;&gt;"",OR(AP27:BC27&lt;&gt;""))</formula>
    </cfRule>
    <cfRule type="expression" dxfId="5658" priority="6452">
      <formula>AND(AO27="",AND(AP27:BC27=""))</formula>
    </cfRule>
  </conditionalFormatting>
  <conditionalFormatting sqref="AR27">
    <cfRule type="expression" dxfId="5657" priority="6222">
      <formula>FL27&lt;&gt;""</formula>
    </cfRule>
    <cfRule type="expression" dxfId="5656" priority="6449">
      <formula>AND(AO27&lt;&gt;"",OR(AP27:BC27&lt;&gt;""))</formula>
    </cfRule>
    <cfRule type="expression" dxfId="5655" priority="6450">
      <formula>AND(AO27="",AND(AP27:BC27=""))</formula>
    </cfRule>
  </conditionalFormatting>
  <conditionalFormatting sqref="AS27">
    <cfRule type="expression" dxfId="5654" priority="6221">
      <formula>FL27&lt;&gt;""</formula>
    </cfRule>
    <cfRule type="expression" dxfId="5653" priority="6447">
      <formula>AND(AO27&lt;&gt;"",OR(AP27:BC27&lt;&gt;""))</formula>
    </cfRule>
    <cfRule type="expression" dxfId="5652" priority="6448">
      <formula>AND(AO27="",AND(AP27:BC27=""))</formula>
    </cfRule>
  </conditionalFormatting>
  <conditionalFormatting sqref="AT27">
    <cfRule type="expression" dxfId="5651" priority="6220">
      <formula>FL27&lt;&gt;""</formula>
    </cfRule>
    <cfRule type="expression" dxfId="5650" priority="6445">
      <formula>AND(AO27&lt;&gt;"",OR(AP27:BC27&lt;&gt;""))</formula>
    </cfRule>
    <cfRule type="expression" dxfId="5649" priority="6446">
      <formula>AND(AO27="",AND(AP27:BC27=""))</formula>
    </cfRule>
  </conditionalFormatting>
  <conditionalFormatting sqref="AU27">
    <cfRule type="expression" dxfId="5648" priority="6219">
      <formula>FL27&lt;&gt;""</formula>
    </cfRule>
    <cfRule type="expression" dxfId="5647" priority="6443">
      <formula>AND(AO27&lt;&gt;"",OR(AP27:BC27&lt;&gt;""))</formula>
    </cfRule>
    <cfRule type="expression" dxfId="5646" priority="6444">
      <formula>AND(AO27="",AND(AP27:BC27=""))</formula>
    </cfRule>
  </conditionalFormatting>
  <conditionalFormatting sqref="AV27">
    <cfRule type="expression" dxfId="5645" priority="6218">
      <formula>FL27&lt;&gt;""</formula>
    </cfRule>
    <cfRule type="expression" dxfId="5644" priority="6441">
      <formula>AND(AO27&lt;&gt;"",OR(AP27:BC27&lt;&gt;""))</formula>
    </cfRule>
    <cfRule type="expression" dxfId="5643" priority="6442">
      <formula>AND(AO27="",AND(AP27:BC27=""))</formula>
    </cfRule>
  </conditionalFormatting>
  <conditionalFormatting sqref="AW27">
    <cfRule type="expression" dxfId="5642" priority="6217">
      <formula>FL27&lt;&gt;""</formula>
    </cfRule>
    <cfRule type="expression" dxfId="5641" priority="6439">
      <formula>AND(AO27&lt;&gt;"",OR(AP27:BC27&lt;&gt;""))</formula>
    </cfRule>
    <cfRule type="expression" dxfId="5640" priority="6440">
      <formula>AND(AO27="",AND(AP27:BC27=""))</formula>
    </cfRule>
  </conditionalFormatting>
  <conditionalFormatting sqref="AX27">
    <cfRule type="expression" dxfId="5639" priority="6216">
      <formula>FL27&lt;&gt;""</formula>
    </cfRule>
    <cfRule type="expression" dxfId="5638" priority="6437">
      <formula>AND(AO27&lt;&gt;"",OR(AP27:BC27&lt;&gt;""))</formula>
    </cfRule>
    <cfRule type="expression" dxfId="5637" priority="6438">
      <formula>AND(AO27="",AND(AP27:BC27=""))</formula>
    </cfRule>
  </conditionalFormatting>
  <conditionalFormatting sqref="AY27">
    <cfRule type="expression" dxfId="5636" priority="6215">
      <formula>FL27&lt;&gt;""</formula>
    </cfRule>
    <cfRule type="expression" dxfId="5635" priority="6435">
      <formula>AND(AO27&lt;&gt;"",OR(AP27:BC27&lt;&gt;""))</formula>
    </cfRule>
    <cfRule type="expression" dxfId="5634" priority="6436">
      <formula>AND(AO27="",AND(AP27:BC27=""))</formula>
    </cfRule>
  </conditionalFormatting>
  <conditionalFormatting sqref="AZ27">
    <cfRule type="expression" dxfId="5633" priority="6214">
      <formula>FL27&lt;&gt;""</formula>
    </cfRule>
    <cfRule type="expression" dxfId="5632" priority="6433">
      <formula>AND(AO27&lt;&gt;"",OR(AP27:BC27&lt;&gt;""))</formula>
    </cfRule>
    <cfRule type="expression" dxfId="5631" priority="6434">
      <formula>AND(AO27="",AND(AP27:BC27=""))</formula>
    </cfRule>
  </conditionalFormatting>
  <conditionalFormatting sqref="BA27">
    <cfRule type="expression" dxfId="5630" priority="6213">
      <formula>FL27&lt;&gt;""</formula>
    </cfRule>
    <cfRule type="expression" dxfId="5629" priority="6431">
      <formula>AND(AO27&lt;&gt;"",OR(AP27:BC27&lt;&gt;""))</formula>
    </cfRule>
    <cfRule type="expression" dxfId="5628" priority="6432">
      <formula>AND(AO27="",AND(AP27:BC27=""))</formula>
    </cfRule>
  </conditionalFormatting>
  <conditionalFormatting sqref="BB27">
    <cfRule type="expression" dxfId="5627" priority="6212">
      <formula>FL27&lt;&gt;""</formula>
    </cfRule>
    <cfRule type="expression" dxfId="5626" priority="6429">
      <formula>AND(AO27&lt;&gt;"",OR(AP27:BC27&lt;&gt;""))</formula>
    </cfRule>
    <cfRule type="expression" dxfId="5625" priority="6430">
      <formula>AND(AO27="",AND(AP27:BC27=""))</formula>
    </cfRule>
  </conditionalFormatting>
  <conditionalFormatting sqref="BC27">
    <cfRule type="expression" dxfId="5624" priority="6211">
      <formula>FL27&lt;&gt;""</formula>
    </cfRule>
    <cfRule type="expression" dxfId="5623" priority="6427">
      <formula>AND(AO27&lt;&gt;"",OR(AP27:BC27&lt;&gt;""))</formula>
    </cfRule>
    <cfRule type="expression" dxfId="5622" priority="6428">
      <formula>AND(AO27="",AND(AP27:BC27=""))</formula>
    </cfRule>
  </conditionalFormatting>
  <conditionalFormatting sqref="BF27">
    <cfRule type="expression" dxfId="5621" priority="6268">
      <formula>AND(BD27="独居",BF27&gt;=1)</formula>
    </cfRule>
    <cfRule type="expression" dxfId="5620" priority="6425">
      <formula>AND(BD27="同居",AND(BM27="",BF27&lt;&gt;COUNTA(BH27:BL27)))</formula>
    </cfRule>
    <cfRule type="expression" dxfId="5619" priority="6426">
      <formula>AND(BD27="同居",OR(BF27="",BF27=0))</formula>
    </cfRule>
  </conditionalFormatting>
  <conditionalFormatting sqref="BG27">
    <cfRule type="expression" dxfId="5618" priority="6423">
      <formula>AND(BD27="独居",BG27&gt;=1)</formula>
    </cfRule>
    <cfRule type="expression" dxfId="5617" priority="6424">
      <formula>AND(BD27="同居",OR(BG27="",BG27&gt;BF27))</formula>
    </cfRule>
  </conditionalFormatting>
  <conditionalFormatting sqref="BH27">
    <cfRule type="expression" dxfId="5616" priority="6416">
      <formula>AND(BD27="独居",OR(BH27:BM27&lt;&gt;""))</formula>
    </cfRule>
    <cfRule type="expression" dxfId="5615" priority="6422">
      <formula>AND(BD27="同居",AND(BM27="",BF27&lt;&gt;COUNTA(BH27:BL27)))</formula>
    </cfRule>
  </conditionalFormatting>
  <conditionalFormatting sqref="BI27">
    <cfRule type="expression" dxfId="5614" priority="6415">
      <formula>AND(BD27="独居",OR(BH27:BM27&lt;&gt;""))</formula>
    </cfRule>
    <cfRule type="expression" dxfId="5613" priority="6421">
      <formula>AND(BD27="同居",AND(BM27="",BF27&lt;&gt;COUNTA(BH27:BL27)))</formula>
    </cfRule>
  </conditionalFormatting>
  <conditionalFormatting sqref="BJ27">
    <cfRule type="expression" dxfId="5612" priority="6414">
      <formula>AND(BD27="独居",OR(BH27:BM27&lt;&gt;""))</formula>
    </cfRule>
    <cfRule type="expression" dxfId="5611" priority="6420">
      <formula>AND(BD27="同居",AND(BM27="",BF27&lt;&gt;COUNTA(BH27:BL27)))</formula>
    </cfRule>
  </conditionalFormatting>
  <conditionalFormatting sqref="BK27">
    <cfRule type="expression" dxfId="5610" priority="6413">
      <formula>AND(BD27="独居",OR(BH27:BM27&lt;&gt;""))</formula>
    </cfRule>
    <cfRule type="expression" dxfId="5609" priority="6419">
      <formula>AND(BD27="同居",AND(BM27="",BF27&lt;&gt;COUNTA(BH27:BL27)))</formula>
    </cfRule>
  </conditionalFormatting>
  <conditionalFormatting sqref="BL27">
    <cfRule type="expression" dxfId="5608" priority="6412">
      <formula>AND(BD27="独居",OR(BH27:BM27&lt;&gt;""))</formula>
    </cfRule>
    <cfRule type="expression" dxfId="5607" priority="6418">
      <formula>AND(BD27="同居",AND(BM27="",BF27&lt;&gt;COUNTA(BH27:BL27)))</formula>
    </cfRule>
  </conditionalFormatting>
  <conditionalFormatting sqref="BM27">
    <cfRule type="expression" dxfId="5606" priority="6411">
      <formula>AND(BD27="独居",OR(BH27:BM27&lt;&gt;""))</formula>
    </cfRule>
    <cfRule type="expression" dxfId="5605" priority="6417">
      <formula>AND(BD27="同居",AND(BM27="",BF27&lt;&gt;COUNTA(BH27:BL27)))</formula>
    </cfRule>
  </conditionalFormatting>
  <conditionalFormatting sqref="CF27">
    <cfRule type="expression" dxfId="5604" priority="6198">
      <formula>FL27&lt;&gt;""</formula>
    </cfRule>
    <cfRule type="expression" dxfId="5603" priority="6410">
      <formula>CF27=""</formula>
    </cfRule>
  </conditionalFormatting>
  <conditionalFormatting sqref="CG27">
    <cfRule type="expression" dxfId="5602" priority="6197">
      <formula>FL27&lt;&gt;""</formula>
    </cfRule>
    <cfRule type="expression" dxfId="5601" priority="6409">
      <formula>CG27=""</formula>
    </cfRule>
  </conditionalFormatting>
  <conditionalFormatting sqref="CH27">
    <cfRule type="expression" dxfId="5600" priority="6196">
      <formula>FL27&lt;&gt;""</formula>
    </cfRule>
    <cfRule type="expression" dxfId="5599" priority="6408">
      <formula>CH27=""</formula>
    </cfRule>
  </conditionalFormatting>
  <conditionalFormatting sqref="CI27">
    <cfRule type="expression" dxfId="5598" priority="6195">
      <formula>FL27&lt;&gt;""</formula>
    </cfRule>
    <cfRule type="expression" dxfId="5597" priority="6407">
      <formula>CI27=""</formula>
    </cfRule>
  </conditionalFormatting>
  <conditionalFormatting sqref="CJ27">
    <cfRule type="expression" dxfId="5596" priority="6194">
      <formula>FL27&lt;&gt;""</formula>
    </cfRule>
    <cfRule type="expression" dxfId="5595" priority="6406">
      <formula>CJ27=""</formula>
    </cfRule>
  </conditionalFormatting>
  <conditionalFormatting sqref="CK27">
    <cfRule type="expression" dxfId="5594" priority="6193">
      <formula>FL27&lt;&gt;""</formula>
    </cfRule>
    <cfRule type="expression" dxfId="5593" priority="6405">
      <formula>CK27=""</formula>
    </cfRule>
  </conditionalFormatting>
  <conditionalFormatting sqref="CL27">
    <cfRule type="expression" dxfId="5592" priority="6192">
      <formula>FL27&lt;&gt;""</formula>
    </cfRule>
    <cfRule type="expression" dxfId="5591" priority="6404">
      <formula>CL27=""</formula>
    </cfRule>
  </conditionalFormatting>
  <conditionalFormatting sqref="CM27">
    <cfRule type="expression" dxfId="5590" priority="6191">
      <formula>FL27&lt;&gt;""</formula>
    </cfRule>
    <cfRule type="expression" dxfId="5589" priority="6403">
      <formula>CM27=""</formula>
    </cfRule>
  </conditionalFormatting>
  <conditionalFormatting sqref="CN27">
    <cfRule type="expression" dxfId="5588" priority="6267">
      <formula>AND(CM27=0,CN27&lt;&gt;"")</formula>
    </cfRule>
    <cfRule type="expression" dxfId="5587" priority="6402">
      <formula>AND(CM27&gt;0,CN27="")</formula>
    </cfRule>
  </conditionalFormatting>
  <conditionalFormatting sqref="CO27">
    <cfRule type="expression" dxfId="5586" priority="6190">
      <formula>FL27&lt;&gt;""</formula>
    </cfRule>
    <cfRule type="expression" dxfId="5585" priority="6400">
      <formula>AND(CO27&lt;&gt;"",OR(CP27:CS27&lt;&gt;""))</formula>
    </cfRule>
    <cfRule type="expression" dxfId="5584" priority="6401">
      <formula>AND(CO27="",AND(CP27:CS27=""))</formula>
    </cfRule>
  </conditionalFormatting>
  <conditionalFormatting sqref="CP27">
    <cfRule type="expression" dxfId="5583" priority="6189">
      <formula>FL27&lt;&gt;""</formula>
    </cfRule>
    <cfRule type="expression" dxfId="5582" priority="6398">
      <formula>AND(CO27&lt;&gt;"",OR(CP27:CS27&lt;&gt;""))</formula>
    </cfRule>
    <cfRule type="expression" dxfId="5581" priority="6399">
      <formula>AND(CO27="",AND(CP27:CS27=""))</formula>
    </cfRule>
  </conditionalFormatting>
  <conditionalFormatting sqref="CQ27">
    <cfRule type="expression" dxfId="5580" priority="6188">
      <formula>FL27&lt;&gt;""</formula>
    </cfRule>
    <cfRule type="expression" dxfId="5579" priority="6396">
      <formula>AND(CO27&lt;&gt;"",OR(CP27:CS27&lt;&gt;""))</formula>
    </cfRule>
    <cfRule type="expression" dxfId="5578" priority="6397">
      <formula>AND(CO27="",AND(CP27:CS27=""))</formula>
    </cfRule>
  </conditionalFormatting>
  <conditionalFormatting sqref="CR27">
    <cfRule type="expression" dxfId="5577" priority="6187">
      <formula>FL27&lt;&gt;""</formula>
    </cfRule>
    <cfRule type="expression" dxfId="5576" priority="6394">
      <formula>AND(CO27&lt;&gt;"",OR(CP27:CS27&lt;&gt;""))</formula>
    </cfRule>
    <cfRule type="expression" dxfId="5575" priority="6395">
      <formula>AND(CO27="",AND(CP27:CS27=""))</formula>
    </cfRule>
  </conditionalFormatting>
  <conditionalFormatting sqref="CS27">
    <cfRule type="expression" dxfId="5574" priority="6186">
      <formula>FL27&lt;&gt;""</formula>
    </cfRule>
    <cfRule type="expression" dxfId="5573" priority="6392">
      <formula>AND(CO27&lt;&gt;"",OR(CP27:CS27&lt;&gt;""))</formula>
    </cfRule>
    <cfRule type="expression" dxfId="5572" priority="6393">
      <formula>AND(CO27="",AND(CP27:CS27=""))</formula>
    </cfRule>
  </conditionalFormatting>
  <conditionalFormatting sqref="CT27">
    <cfRule type="expression" dxfId="5571" priority="6185">
      <formula>FL27&lt;&gt;""</formula>
    </cfRule>
    <cfRule type="expression" dxfId="5570" priority="6391">
      <formula>CT27=""</formula>
    </cfRule>
  </conditionalFormatting>
  <conditionalFormatting sqref="CU27">
    <cfRule type="expression" dxfId="5569" priority="6184">
      <formula>FL27&lt;&gt;""</formula>
    </cfRule>
    <cfRule type="expression" dxfId="5568" priority="6390">
      <formula>CU27=""</formula>
    </cfRule>
  </conditionalFormatting>
  <conditionalFormatting sqref="CV27">
    <cfRule type="expression" dxfId="5567" priority="6183">
      <formula>FL27&lt;&gt;""</formula>
    </cfRule>
    <cfRule type="expression" dxfId="5566" priority="6388">
      <formula>AND(CV27&lt;&gt;"",OR(CW27:DH27&lt;&gt;""))</formula>
    </cfRule>
    <cfRule type="expression" dxfId="5565" priority="6389">
      <formula>AND(CV27="",AND(CW27:DH27=""))</formula>
    </cfRule>
  </conditionalFormatting>
  <conditionalFormatting sqref="CW27">
    <cfRule type="expression" dxfId="5564" priority="6182">
      <formula>FL27&lt;&gt;""</formula>
    </cfRule>
    <cfRule type="expression" dxfId="5563" priority="6362">
      <formula>AND(CX27&lt;&gt;"",CW27="")</formula>
    </cfRule>
    <cfRule type="expression" dxfId="5562" priority="6386">
      <formula>AND(CV27&lt;&gt;"",OR(CW27:DH27&lt;&gt;""))</formula>
    </cfRule>
    <cfRule type="expression" dxfId="5561" priority="6387">
      <formula>AND(CV27="",AND(CW27:DH27=""))</formula>
    </cfRule>
  </conditionalFormatting>
  <conditionalFormatting sqref="CX27">
    <cfRule type="expression" dxfId="5560" priority="6181">
      <formula>FL27&lt;&gt;""</formula>
    </cfRule>
    <cfRule type="expression" dxfId="5559" priority="6363">
      <formula>AND(CW27&lt;&gt;"",CX27="")</formula>
    </cfRule>
    <cfRule type="expression" dxfId="5558" priority="6384">
      <formula>AND(CV27&lt;&gt;"",OR(CW27:DH27&lt;&gt;""))</formula>
    </cfRule>
    <cfRule type="expression" dxfId="5557" priority="6385">
      <formula>AND(CV27="",AND(CW27:DH27=""))</formula>
    </cfRule>
  </conditionalFormatting>
  <conditionalFormatting sqref="CY27">
    <cfRule type="expression" dxfId="5556" priority="6180">
      <formula>FL27&lt;&gt;""</formula>
    </cfRule>
    <cfRule type="expression" dxfId="5555" priority="6382">
      <formula>AND(CV27&lt;&gt;"",OR(CW27:DH27&lt;&gt;""))</formula>
    </cfRule>
    <cfRule type="expression" dxfId="5554" priority="6383">
      <formula>AND(CV27="",AND(CW27:DH27=""))</formula>
    </cfRule>
  </conditionalFormatting>
  <conditionalFormatting sqref="CZ27">
    <cfRule type="expression" dxfId="5553" priority="6179">
      <formula>FL27&lt;&gt;""</formula>
    </cfRule>
    <cfRule type="expression" dxfId="5552" priority="6360">
      <formula>AND(DA27&lt;&gt;"",CZ27="")</formula>
    </cfRule>
    <cfRule type="expression" dxfId="5551" priority="6380">
      <formula>AND(CV27&lt;&gt;"",OR(CW27:DH27&lt;&gt;""))</formula>
    </cfRule>
    <cfRule type="expression" dxfId="5550" priority="6381">
      <formula>AND(CV27="",AND(CW27:DH27=""))</formula>
    </cfRule>
  </conditionalFormatting>
  <conditionalFormatting sqref="DA27">
    <cfRule type="expression" dxfId="5549" priority="6178">
      <formula>FL27&lt;&gt;""</formula>
    </cfRule>
    <cfRule type="expression" dxfId="5548" priority="6361">
      <formula>AND(CZ27&lt;&gt;"",DA27="")</formula>
    </cfRule>
    <cfRule type="expression" dxfId="5547" priority="6378">
      <formula>AND(CV27&lt;&gt;"",OR(CW27:DH27&lt;&gt;""))</formula>
    </cfRule>
    <cfRule type="expression" dxfId="5546" priority="6379">
      <formula>AND(CV27="",AND(CW27:DH27=""))</formula>
    </cfRule>
  </conditionalFormatting>
  <conditionalFormatting sqref="DB27">
    <cfRule type="expression" dxfId="5545" priority="6177">
      <formula>FL27&lt;&gt;""</formula>
    </cfRule>
    <cfRule type="expression" dxfId="5544" priority="6376">
      <formula>AND(CV27&lt;&gt;"",OR(CW27:DH27&lt;&gt;""))</formula>
    </cfRule>
    <cfRule type="expression" dxfId="5543" priority="6377">
      <formula>AND(CV27="",AND(CW27:DH27=""))</formula>
    </cfRule>
  </conditionalFormatting>
  <conditionalFormatting sqref="DC27">
    <cfRule type="expression" dxfId="5542" priority="6176">
      <formula>FL27&lt;&gt;""</formula>
    </cfRule>
    <cfRule type="expression" dxfId="5541" priority="6374">
      <formula>AND(CV27&lt;&gt;"",OR(CW27:DH27&lt;&gt;""))</formula>
    </cfRule>
    <cfRule type="expression" dxfId="5540" priority="6375">
      <formula>AND(CV27="",AND(CW27:DH27=""))</formula>
    </cfRule>
  </conditionalFormatting>
  <conditionalFormatting sqref="DD27">
    <cfRule type="expression" dxfId="5539" priority="6175">
      <formula>FL27&lt;&gt;""</formula>
    </cfRule>
    <cfRule type="expression" dxfId="5538" priority="6372">
      <formula>AND(CV27&lt;&gt;"",OR(CW27:DH27&lt;&gt;""))</formula>
    </cfRule>
    <cfRule type="expression" dxfId="5537" priority="6373">
      <formula>AND(CV27="",AND(CW27:DH27=""))</formula>
    </cfRule>
  </conditionalFormatting>
  <conditionalFormatting sqref="DE27">
    <cfRule type="expression" dxfId="5536" priority="6174">
      <formula>FL27&lt;&gt;""</formula>
    </cfRule>
    <cfRule type="expression" dxfId="5535" priority="6356">
      <formula>AND(DF27&lt;&gt;"",DE27="")</formula>
    </cfRule>
    <cfRule type="expression" dxfId="5534" priority="6370">
      <formula>AND(CV27&lt;&gt;"",OR(CW27:DH27&lt;&gt;""))</formula>
    </cfRule>
    <cfRule type="expression" dxfId="5533" priority="6371">
      <formula>AND(CV27="",AND(CW27:DH27=""))</formula>
    </cfRule>
  </conditionalFormatting>
  <conditionalFormatting sqref="DF27">
    <cfRule type="expression" dxfId="5532" priority="6173">
      <formula>FL27&lt;&gt;""</formula>
    </cfRule>
    <cfRule type="expression" dxfId="5531" priority="6357">
      <formula>AND(DE27&lt;&gt;"",DF27="")</formula>
    </cfRule>
    <cfRule type="expression" dxfId="5530" priority="6368">
      <formula>AND(CV27&lt;&gt;"",OR(CW27:DH27&lt;&gt;""))</formula>
    </cfRule>
    <cfRule type="expression" dxfId="5529" priority="6369">
      <formula>AND(CV27="",AND(CW27:DH27=""))</formula>
    </cfRule>
  </conditionalFormatting>
  <conditionalFormatting sqref="DG27">
    <cfRule type="expression" dxfId="5528" priority="6172">
      <formula>FL27&lt;&gt;""</formula>
    </cfRule>
    <cfRule type="expression" dxfId="5527" priority="6366">
      <formula>AND(CV27&lt;&gt;"",OR(CW27:DH27&lt;&gt;""))</formula>
    </cfRule>
    <cfRule type="expression" dxfId="5526" priority="6367">
      <formula>AND(CV27="",AND(CW27:DH27=""))</formula>
    </cfRule>
  </conditionalFormatting>
  <conditionalFormatting sqref="DH27">
    <cfRule type="expression" dxfId="5525" priority="6171">
      <formula>FL27&lt;&gt;""</formula>
    </cfRule>
    <cfRule type="expression" dxfId="5524" priority="6364">
      <formula>AND(CV27&lt;&gt;"",OR(CW27:DH27&lt;&gt;""))</formula>
    </cfRule>
    <cfRule type="expression" dxfId="5523" priority="6365">
      <formula>AND(CV27="",AND(CW27:DH27=""))</formula>
    </cfRule>
  </conditionalFormatting>
  <conditionalFormatting sqref="DI27">
    <cfRule type="expression" dxfId="5522" priority="6170">
      <formula>FL27&lt;&gt;""</formula>
    </cfRule>
    <cfRule type="expression" dxfId="5521" priority="6359">
      <formula>DI27=""</formula>
    </cfRule>
  </conditionalFormatting>
  <conditionalFormatting sqref="DJ27">
    <cfRule type="expression" dxfId="5520" priority="6169">
      <formula>FL27&lt;&gt;""</formula>
    </cfRule>
    <cfRule type="expression" dxfId="5519" priority="6358">
      <formula>AND(DI27&lt;&gt;"自立",DJ27="")</formula>
    </cfRule>
  </conditionalFormatting>
  <conditionalFormatting sqref="DK27">
    <cfRule type="expression" dxfId="5518" priority="6168">
      <formula>FL27&lt;&gt;""</formula>
    </cfRule>
    <cfRule type="expression" dxfId="5517" priority="6355">
      <formula>DK27=""</formula>
    </cfRule>
  </conditionalFormatting>
  <conditionalFormatting sqref="DL27">
    <cfRule type="expression" dxfId="5516" priority="6353">
      <formula>AND(DK27&lt;&gt;"アレルギー食",DL27&lt;&gt;"")</formula>
    </cfRule>
    <cfRule type="expression" dxfId="5515" priority="6354">
      <formula>AND(DK27="アレルギー食",DL27="")</formula>
    </cfRule>
  </conditionalFormatting>
  <conditionalFormatting sqref="DM27">
    <cfRule type="expression" dxfId="5514" priority="6167">
      <formula>FL27&lt;&gt;""</formula>
    </cfRule>
    <cfRule type="expression" dxfId="5513" priority="6352">
      <formula>DM27=""</formula>
    </cfRule>
  </conditionalFormatting>
  <conditionalFormatting sqref="DN27">
    <cfRule type="expression" dxfId="5512" priority="6166">
      <formula>FL27&lt;&gt;""</formula>
    </cfRule>
    <cfRule type="expression" dxfId="5511" priority="6346">
      <formula>AND(DN27&lt;&gt;"",DM27="")</formula>
    </cfRule>
    <cfRule type="expression" dxfId="5510" priority="6350">
      <formula>AND(DM27&lt;&gt;"自立",DN27="")</formula>
    </cfRule>
    <cfRule type="expression" dxfId="5509" priority="6351">
      <formula>AND(DM27="自立",DN27&lt;&gt;"")</formula>
    </cfRule>
  </conditionalFormatting>
  <conditionalFormatting sqref="DO27">
    <cfRule type="expression" dxfId="5508" priority="6165">
      <formula>FL27&lt;&gt;""</formula>
    </cfRule>
    <cfRule type="expression" dxfId="5507" priority="6349">
      <formula>DO27=""</formula>
    </cfRule>
  </conditionalFormatting>
  <conditionalFormatting sqref="DP27">
    <cfRule type="expression" dxfId="5506" priority="6164">
      <formula>FL27&lt;&gt;""</formula>
    </cfRule>
    <cfRule type="expression" dxfId="5505" priority="6345">
      <formula>AND(DP27&lt;&gt;"",DO27="")</formula>
    </cfRule>
    <cfRule type="expression" dxfId="5504" priority="6347">
      <formula>AND(DO27&lt;&gt;"自立",DP27="")</formula>
    </cfRule>
    <cfRule type="expression" dxfId="5503" priority="6348">
      <formula>AND(DO27="自立",DP27&lt;&gt;"")</formula>
    </cfRule>
  </conditionalFormatting>
  <conditionalFormatting sqref="DQ27">
    <cfRule type="expression" dxfId="5502" priority="6163">
      <formula>FL27&lt;&gt;""</formula>
    </cfRule>
    <cfRule type="expression" dxfId="5501" priority="6344">
      <formula>DQ27=""</formula>
    </cfRule>
  </conditionalFormatting>
  <conditionalFormatting sqref="DR27">
    <cfRule type="expression" dxfId="5500" priority="6162">
      <formula>FL27&lt;&gt;""</formula>
    </cfRule>
    <cfRule type="expression" dxfId="5499" priority="6341">
      <formula>AND(DR27&lt;&gt;"",DQ27="")</formula>
    </cfRule>
    <cfRule type="expression" dxfId="5498" priority="6342">
      <formula>AND(DQ27&lt;&gt;"自立",DR27="")</formula>
    </cfRule>
    <cfRule type="expression" dxfId="5497" priority="6343">
      <formula>AND(DQ27="自立",DR27&lt;&gt;"")</formula>
    </cfRule>
  </conditionalFormatting>
  <conditionalFormatting sqref="DS27">
    <cfRule type="expression" dxfId="5496" priority="6161">
      <formula>FL27&lt;&gt;""</formula>
    </cfRule>
    <cfRule type="expression" dxfId="5495" priority="6340">
      <formula>DS27=""</formula>
    </cfRule>
  </conditionalFormatting>
  <conditionalFormatting sqref="DU27">
    <cfRule type="expression" dxfId="5494" priority="6159">
      <formula>FL27&lt;&gt;""</formula>
    </cfRule>
    <cfRule type="expression" dxfId="5493" priority="6339">
      <formula>DU27=""</formula>
    </cfRule>
  </conditionalFormatting>
  <conditionalFormatting sqref="DZ27">
    <cfRule type="expression" dxfId="5492" priority="6157">
      <formula>FL27&lt;&gt;""</formula>
    </cfRule>
    <cfRule type="expression" dxfId="5491" priority="6289">
      <formula>AND(EA27&lt;&gt;"",DZ27&lt;&gt;"その他")</formula>
    </cfRule>
    <cfRule type="expression" dxfId="5490" priority="6338">
      <formula>DZ27=""</formula>
    </cfRule>
  </conditionalFormatting>
  <conditionalFormatting sqref="EA27">
    <cfRule type="expression" dxfId="5489" priority="6336">
      <formula>AND(DZ27&lt;&gt;"その他",EA27&lt;&gt;"")</formula>
    </cfRule>
    <cfRule type="expression" dxfId="5488" priority="6337">
      <formula>AND(DZ27="その他",EA27="")</formula>
    </cfRule>
  </conditionalFormatting>
  <conditionalFormatting sqref="EB27">
    <cfRule type="expression" dxfId="5487" priority="6156">
      <formula>FL27&lt;&gt;""</formula>
    </cfRule>
    <cfRule type="expression" dxfId="5486" priority="6335">
      <formula>AND(EB27:EH27="")</formula>
    </cfRule>
  </conditionalFormatting>
  <conditionalFormatting sqref="EC27">
    <cfRule type="expression" dxfId="5485" priority="6155">
      <formula>FL27&lt;&gt;""</formula>
    </cfRule>
    <cfRule type="expression" dxfId="5484" priority="6334">
      <formula>AND(EB27:EH27="")</formula>
    </cfRule>
  </conditionalFormatting>
  <conditionalFormatting sqref="ED27">
    <cfRule type="expression" dxfId="5483" priority="6154">
      <formula>FL27&lt;&gt;""</formula>
    </cfRule>
    <cfRule type="expression" dxfId="5482" priority="6333">
      <formula>AND(EB27:EH27="")</formula>
    </cfRule>
  </conditionalFormatting>
  <conditionalFormatting sqref="EE27">
    <cfRule type="expression" dxfId="5481" priority="6153">
      <formula>FL27&lt;&gt;""</formula>
    </cfRule>
    <cfRule type="expression" dxfId="5480" priority="6332">
      <formula>AND(EB27:EH27="")</formula>
    </cfRule>
  </conditionalFormatting>
  <conditionalFormatting sqref="EF27">
    <cfRule type="expression" dxfId="5479" priority="6152">
      <formula>FL27&lt;&gt;""</formula>
    </cfRule>
    <cfRule type="expression" dxfId="5478" priority="6331">
      <formula>AND(EB27:EH27="")</formula>
    </cfRule>
  </conditionalFormatting>
  <conditionalFormatting sqref="EG27">
    <cfRule type="expression" dxfId="5477" priority="6151">
      <formula>FL27&lt;&gt;""</formula>
    </cfRule>
    <cfRule type="expression" dxfId="5476" priority="6330">
      <formula>AND(EB27:EH27="")</formula>
    </cfRule>
  </conditionalFormatting>
  <conditionalFormatting sqref="EH27">
    <cfRule type="expression" dxfId="5475" priority="6150">
      <formula>FL27&lt;&gt;""</formula>
    </cfRule>
    <cfRule type="expression" dxfId="5474" priority="6329">
      <formula>AND(EB27:EH27="")</formula>
    </cfRule>
  </conditionalFormatting>
  <conditionalFormatting sqref="EK27">
    <cfRule type="expression" dxfId="5473" priority="6149">
      <formula>FL27&lt;&gt;""</formula>
    </cfRule>
    <cfRule type="expression" dxfId="5472" priority="6327">
      <formula>AND(EJ27&lt;&gt;"",EK27&lt;&gt;"")</formula>
    </cfRule>
    <cfRule type="expression" dxfId="5471" priority="6328">
      <formula>AND(EJ27="",EK27="")</formula>
    </cfRule>
  </conditionalFormatting>
  <conditionalFormatting sqref="EL27">
    <cfRule type="expression" dxfId="5470" priority="6148">
      <formula>FL27&lt;&gt;""</formula>
    </cfRule>
    <cfRule type="expression" dxfId="5469" priority="6325">
      <formula>AND(EJ27&lt;&gt;"",EL27&lt;&gt;"")</formula>
    </cfRule>
    <cfRule type="expression" dxfId="5468" priority="6326">
      <formula>AND(EJ27="",EL27="")</formula>
    </cfRule>
  </conditionalFormatting>
  <conditionalFormatting sqref="EM27">
    <cfRule type="expression" dxfId="5467" priority="6147">
      <formula>FL27&lt;&gt;""</formula>
    </cfRule>
    <cfRule type="expression" dxfId="5466" priority="6323">
      <formula>AND(EJ27&lt;&gt;"",EM27&lt;&gt;"")</formula>
    </cfRule>
    <cfRule type="expression" dxfId="5465" priority="6324">
      <formula>AND(EJ27="",EM27="")</formula>
    </cfRule>
  </conditionalFormatting>
  <conditionalFormatting sqref="EO27">
    <cfRule type="expression" dxfId="5464" priority="6317">
      <formula>AND(EJ27&lt;&gt;"",EO27&lt;&gt;"")</formula>
    </cfRule>
    <cfRule type="expression" dxfId="5463" priority="6321">
      <formula>AND(EO27&lt;&gt;"",EN27="")</formula>
    </cfRule>
    <cfRule type="expression" dxfId="5462" priority="6322">
      <formula>AND(EN27&lt;&gt;"",EO27="")</formula>
    </cfRule>
  </conditionalFormatting>
  <conditionalFormatting sqref="EP27">
    <cfRule type="expression" dxfId="5461" priority="6316">
      <formula>AND(EJ27&lt;&gt;"",EP27&lt;&gt;"")</formula>
    </cfRule>
    <cfRule type="expression" dxfId="5460" priority="6319">
      <formula>AND(EP27&lt;&gt;"",EN27="")</formula>
    </cfRule>
    <cfRule type="expression" dxfId="5459" priority="6320">
      <formula>AND(EN27&lt;&gt;"",EP27="")</formula>
    </cfRule>
  </conditionalFormatting>
  <conditionalFormatting sqref="EN27">
    <cfRule type="expression" dxfId="5458" priority="6318">
      <formula>AND(EJ27&lt;&gt;"",EN27&lt;&gt;"")</formula>
    </cfRule>
  </conditionalFormatting>
  <conditionalFormatting sqref="ER27">
    <cfRule type="expression" dxfId="5457" priority="6146">
      <formula>FL27&lt;&gt;""</formula>
    </cfRule>
    <cfRule type="expression" dxfId="5456" priority="6314">
      <formula>AND(EQ27&lt;&gt;"",ER27&lt;&gt;"")</formula>
    </cfRule>
    <cfRule type="expression" dxfId="5455" priority="6315">
      <formula>AND(EQ27="",ER27="")</formula>
    </cfRule>
  </conditionalFormatting>
  <conditionalFormatting sqref="ES27">
    <cfRule type="expression" dxfId="5454" priority="6145">
      <formula>FL27&lt;&gt;""</formula>
    </cfRule>
    <cfRule type="expression" dxfId="5453" priority="6312">
      <formula>AND(EQ27&lt;&gt;"",ES27&lt;&gt;"")</formula>
    </cfRule>
    <cfRule type="expression" dxfId="5452" priority="6313">
      <formula>AND(EQ27="",ES27="")</formula>
    </cfRule>
  </conditionalFormatting>
  <conditionalFormatting sqref="ET27">
    <cfRule type="expression" dxfId="5451" priority="6144">
      <formula>FL27&lt;&gt;""</formula>
    </cfRule>
    <cfRule type="expression" dxfId="5450" priority="6310">
      <formula>AND(EQ27&lt;&gt;"",ET27&lt;&gt;"")</formula>
    </cfRule>
    <cfRule type="expression" dxfId="5449" priority="6311">
      <formula>AND(EQ27="",ET27="")</formula>
    </cfRule>
  </conditionalFormatting>
  <conditionalFormatting sqref="EV27">
    <cfRule type="expression" dxfId="5448" priority="6304">
      <formula>AND(EQ27&lt;&gt;"",EV27&lt;&gt;"")</formula>
    </cfRule>
    <cfRule type="expression" dxfId="5447" priority="6308">
      <formula>AND(EV27&lt;&gt;"",EU27="")</formula>
    </cfRule>
    <cfRule type="expression" dxfId="5446" priority="6309">
      <formula>AND(EU27&lt;&gt;"",EV27="")</formula>
    </cfRule>
  </conditionalFormatting>
  <conditionalFormatting sqref="EW27">
    <cfRule type="expression" dxfId="5445" priority="6303">
      <formula>AND(EQ27&lt;&gt;"",EW27&lt;&gt;"")</formula>
    </cfRule>
    <cfRule type="expression" dxfId="5444" priority="6306">
      <formula>AND(EW27&lt;&gt;"",EU27="")</formula>
    </cfRule>
    <cfRule type="expression" dxfId="5443" priority="6307">
      <formula>AND(EU27&lt;&gt;"",EW27="")</formula>
    </cfRule>
  </conditionalFormatting>
  <conditionalFormatting sqref="EU27">
    <cfRule type="expression" dxfId="5442" priority="6305">
      <formula>AND(EQ27&lt;&gt;"",EU27&lt;&gt;"")</formula>
    </cfRule>
  </conditionalFormatting>
  <conditionalFormatting sqref="EQ27">
    <cfRule type="expression" dxfId="5441" priority="6302">
      <formula>AND(EQ27&lt;&gt;"",OR(ER27:EW27&lt;&gt;""))</formula>
    </cfRule>
  </conditionalFormatting>
  <conditionalFormatting sqref="EJ27">
    <cfRule type="expression" dxfId="5440" priority="6301">
      <formula>AND(EJ27&lt;&gt;"",OR(EK27:EP27&lt;&gt;""))</formula>
    </cfRule>
  </conditionalFormatting>
  <conditionalFormatting sqref="EX27">
    <cfRule type="expression" dxfId="5439" priority="6143">
      <formula>FL27&lt;&gt;""</formula>
    </cfRule>
    <cfRule type="expression" dxfId="5438" priority="6300">
      <formula>AND(EX27:FC27="")</formula>
    </cfRule>
  </conditionalFormatting>
  <conditionalFormatting sqref="EY27">
    <cfRule type="expression" dxfId="5437" priority="6142">
      <formula>FL27&lt;&gt;""</formula>
    </cfRule>
    <cfRule type="expression" dxfId="5436" priority="6299">
      <formula>AND(EX27:FC27="")</formula>
    </cfRule>
  </conditionalFormatting>
  <conditionalFormatting sqref="EZ27">
    <cfRule type="expression" dxfId="5435" priority="6141">
      <formula>FL27&lt;&gt;""</formula>
    </cfRule>
    <cfRule type="expression" dxfId="5434" priority="6298">
      <formula>AND(EX27:FC27="")</formula>
    </cfRule>
  </conditionalFormatting>
  <conditionalFormatting sqref="FA27">
    <cfRule type="expression" dxfId="5433" priority="6140">
      <formula>FL27&lt;&gt;""</formula>
    </cfRule>
    <cfRule type="expression" dxfId="5432" priority="6297">
      <formula>AND(EX27:FC27="")</formula>
    </cfRule>
  </conditionalFormatting>
  <conditionalFormatting sqref="FC27">
    <cfRule type="expression" dxfId="5431" priority="6138">
      <formula>FL27&lt;&gt;""</formula>
    </cfRule>
    <cfRule type="expression" dxfId="5430" priority="6296">
      <formula>AND(EX27:FC27="")</formula>
    </cfRule>
  </conditionalFormatting>
  <conditionalFormatting sqref="FB27">
    <cfRule type="expression" dxfId="5429" priority="6139">
      <formula>FL27&lt;&gt;""</formula>
    </cfRule>
    <cfRule type="expression" dxfId="5428" priority="6295">
      <formula>AND(EX27:FC27="")</formula>
    </cfRule>
  </conditionalFormatting>
  <conditionalFormatting sqref="FD27">
    <cfRule type="expression" dxfId="5427" priority="6137">
      <formula>FL27&lt;&gt;""</formula>
    </cfRule>
    <cfRule type="expression" dxfId="5426" priority="6294">
      <formula>FD27=""</formula>
    </cfRule>
  </conditionalFormatting>
  <conditionalFormatting sqref="FE27">
    <cfRule type="expression" dxfId="5425" priority="6292">
      <formula>AND(FD27&lt;&gt;"2人以上の体制",FE27&lt;&gt;"")</formula>
    </cfRule>
    <cfRule type="expression" dxfId="5424" priority="6293">
      <formula>AND(FD27="2人以上の体制",FE27="")</formula>
    </cfRule>
  </conditionalFormatting>
  <conditionalFormatting sqref="FF27">
    <cfRule type="expression" dxfId="5423" priority="6136">
      <formula>FL27&lt;&gt;""</formula>
    </cfRule>
    <cfRule type="expression" dxfId="5422" priority="6291">
      <formula>FF27=""</formula>
    </cfRule>
  </conditionalFormatting>
  <conditionalFormatting sqref="FG27">
    <cfRule type="expression" dxfId="5421" priority="6135">
      <formula>FL27&lt;&gt;""</formula>
    </cfRule>
    <cfRule type="expression" dxfId="5420" priority="6290">
      <formula>FG27=""</formula>
    </cfRule>
  </conditionalFormatting>
  <conditionalFormatting sqref="BN27">
    <cfRule type="expression" dxfId="5419" priority="6209">
      <formula>FL27&lt;&gt;""</formula>
    </cfRule>
    <cfRule type="expression" dxfId="5418" priority="6288">
      <formula>BN27=""</formula>
    </cfRule>
  </conditionalFormatting>
  <conditionalFormatting sqref="BO27">
    <cfRule type="expression" dxfId="5417" priority="6208">
      <formula>FL27&lt;&gt;""</formula>
    </cfRule>
    <cfRule type="expression" dxfId="5416" priority="6287">
      <formula>BO27=""</formula>
    </cfRule>
  </conditionalFormatting>
  <conditionalFormatting sqref="BP27">
    <cfRule type="expression" dxfId="5415" priority="6207">
      <formula>FL27&lt;&gt;""</formula>
    </cfRule>
    <cfRule type="expression" dxfId="5414" priority="6286">
      <formula>BP27=""</formula>
    </cfRule>
  </conditionalFormatting>
  <conditionalFormatting sqref="BQ27">
    <cfRule type="expression" dxfId="5413" priority="6206">
      <formula>FL27&lt;&gt;""</formula>
    </cfRule>
    <cfRule type="expression" dxfId="5412" priority="6275">
      <formula>AND(BQ27:BR27="")</formula>
    </cfRule>
  </conditionalFormatting>
  <conditionalFormatting sqref="BR27">
    <cfRule type="expression" dxfId="5411" priority="6205">
      <formula>FL27&lt;&gt;""</formula>
    </cfRule>
    <cfRule type="expression" dxfId="5410" priority="6285">
      <formula>AND(BQ27:BR27="")</formula>
    </cfRule>
  </conditionalFormatting>
  <conditionalFormatting sqref="BT27">
    <cfRule type="expression" dxfId="5409" priority="6280">
      <formula>AND(BS27="",BT27&lt;&gt;"")</formula>
    </cfRule>
    <cfRule type="expression" dxfId="5408" priority="6284">
      <formula>AND(BS27&lt;&gt;"",BT27="")</formula>
    </cfRule>
  </conditionalFormatting>
  <conditionalFormatting sqref="BU27">
    <cfRule type="expression" dxfId="5407" priority="6279">
      <formula>AND(BS27="",BU27&lt;&gt;"")</formula>
    </cfRule>
    <cfRule type="expression" dxfId="5406" priority="6283">
      <formula>AND(BS27&lt;&gt;"",BU27="")</formula>
    </cfRule>
  </conditionalFormatting>
  <conditionalFormatting sqref="BV27">
    <cfRule type="expression" dxfId="5405" priority="6278">
      <formula>AND(BS27="",BV27&lt;&gt;"")</formula>
    </cfRule>
    <cfRule type="expression" dxfId="5404" priority="6282">
      <formula>AND(BS27&lt;&gt;"",AND(BV27:BW27=""))</formula>
    </cfRule>
  </conditionalFormatting>
  <conditionalFormatting sqref="BW27">
    <cfRule type="expression" dxfId="5403" priority="6277">
      <formula>AND(BS27="",BW27&lt;&gt;"")</formula>
    </cfRule>
    <cfRule type="expression" dxfId="5402" priority="6281">
      <formula>AND(BS27&lt;&gt;"",AND(BV27:BW27=""))</formula>
    </cfRule>
  </conditionalFormatting>
  <conditionalFormatting sqref="BS27">
    <cfRule type="expression" dxfId="5401" priority="6276">
      <formula>AND(BS27="",OR(BT27:BW27&lt;&gt;""))</formula>
    </cfRule>
  </conditionalFormatting>
  <conditionalFormatting sqref="BX27">
    <cfRule type="expression" dxfId="5400" priority="6204">
      <formula>FL27&lt;&gt;""</formula>
    </cfRule>
    <cfRule type="expression" dxfId="5399" priority="6274">
      <formula>BX27=""</formula>
    </cfRule>
  </conditionalFormatting>
  <conditionalFormatting sqref="BY27">
    <cfRule type="expression" dxfId="5398" priority="6203">
      <formula>FL27&lt;&gt;""</formula>
    </cfRule>
    <cfRule type="expression" dxfId="5397" priority="6273">
      <formula>BY27=""</formula>
    </cfRule>
  </conditionalFormatting>
  <conditionalFormatting sqref="CB27">
    <cfRule type="expression" dxfId="5396" priority="6202">
      <formula>FL27&lt;&gt;""</formula>
    </cfRule>
    <cfRule type="expression" dxfId="5395" priority="6272">
      <formula>CB27=""</formula>
    </cfRule>
  </conditionalFormatting>
  <conditionalFormatting sqref="CC27">
    <cfRule type="expression" dxfId="5394" priority="6201">
      <formula>FL27&lt;&gt;""</formula>
    </cfRule>
    <cfRule type="expression" dxfId="5393" priority="6271">
      <formula>CC27=""</formula>
    </cfRule>
  </conditionalFormatting>
  <conditionalFormatting sqref="CD27">
    <cfRule type="expression" dxfId="5392" priority="6200">
      <formula>FL27&lt;&gt;""</formula>
    </cfRule>
    <cfRule type="expression" dxfId="5391" priority="6270">
      <formula>CD27=""</formula>
    </cfRule>
  </conditionalFormatting>
  <conditionalFormatting sqref="FJ27">
    <cfRule type="expression" dxfId="5390" priority="6269">
      <formula>FJ27=""</formula>
    </cfRule>
  </conditionalFormatting>
  <conditionalFormatting sqref="H27">
    <cfRule type="expression" dxfId="5389" priority="6250">
      <formula>FL27&lt;&gt;""</formula>
    </cfRule>
    <cfRule type="expression" dxfId="5388" priority="6266">
      <formula>H27=""</formula>
    </cfRule>
  </conditionalFormatting>
  <conditionalFormatting sqref="B27">
    <cfRule type="expression" dxfId="5387" priority="6134">
      <formula>FL27&lt;&gt;""</formula>
    </cfRule>
    <cfRule type="expression" dxfId="5386" priority="6265">
      <formula>B27=""</formula>
    </cfRule>
  </conditionalFormatting>
  <conditionalFormatting sqref="CE27">
    <cfRule type="expression" dxfId="5385" priority="6199">
      <formula>FL27&lt;&gt;""</formula>
    </cfRule>
    <cfRule type="expression" dxfId="5384" priority="6264">
      <formula>CE27=""</formula>
    </cfRule>
  </conditionalFormatting>
  <conditionalFormatting sqref="EI27">
    <cfRule type="expression" dxfId="5383" priority="6263">
      <formula>AND(OR(EB27:EG27&lt;&gt;""),EI27="")</formula>
    </cfRule>
  </conditionalFormatting>
  <conditionalFormatting sqref="BD27">
    <cfRule type="expression" dxfId="5382" priority="6210">
      <formula>FL27&lt;&gt;""</formula>
    </cfRule>
    <cfRule type="expression" dxfId="5381" priority="6262">
      <formula>BD27=""</formula>
    </cfRule>
  </conditionalFormatting>
  <conditionalFormatting sqref="BE27">
    <cfRule type="expression" dxfId="5380" priority="6261">
      <formula>AND(BD27="同居",AND(BE27="",BF27=""))</formula>
    </cfRule>
  </conditionalFormatting>
  <conditionalFormatting sqref="CA27">
    <cfRule type="expression" dxfId="5379" priority="6260">
      <formula>AND(BZ27&lt;&gt;"",CA27="")</formula>
    </cfRule>
  </conditionalFormatting>
  <conditionalFormatting sqref="BZ27">
    <cfRule type="expression" dxfId="5378" priority="6259">
      <formula>AND(BZ27="",CA27&lt;&gt;"")</formula>
    </cfRule>
  </conditionalFormatting>
  <conditionalFormatting sqref="DT27">
    <cfRule type="expression" dxfId="5377" priority="6160">
      <formula>FL27&lt;&gt;""</formula>
    </cfRule>
    <cfRule type="expression" dxfId="5376" priority="6256">
      <formula>AND(DT27&lt;&gt;"",DS27="")</formula>
    </cfRule>
    <cfRule type="expression" dxfId="5375" priority="6257">
      <formula>AND(DS27&lt;&gt;"自立",DT27="")</formula>
    </cfRule>
    <cfRule type="expression" dxfId="5374" priority="6258">
      <formula>AND(DS27="自立",DT27&lt;&gt;"")</formula>
    </cfRule>
  </conditionalFormatting>
  <conditionalFormatting sqref="DV27">
    <cfRule type="expression" dxfId="5373" priority="6158">
      <formula>FL27&lt;&gt;""</formula>
    </cfRule>
    <cfRule type="expression" dxfId="5372" priority="6253">
      <formula>AND(DV27&lt;&gt;"",DU27="")</formula>
    </cfRule>
    <cfRule type="expression" dxfId="5371" priority="6254">
      <formula>AND(DU27="自立",DV27&lt;&gt;"")</formula>
    </cfRule>
    <cfRule type="expression" dxfId="5370" priority="6255">
      <formula>AND(DU27&lt;&gt;"自立",DV27="")</formula>
    </cfRule>
  </conditionalFormatting>
  <conditionalFormatting sqref="I27">
    <cfRule type="expression" dxfId="5369" priority="6252">
      <formula>I27=""</formula>
    </cfRule>
  </conditionalFormatting>
  <conditionalFormatting sqref="O27">
    <cfRule type="expression" dxfId="5368" priority="6246">
      <formula>FL27&lt;&gt;""</formula>
    </cfRule>
    <cfRule type="expression" dxfId="5367" priority="6251">
      <formula>O27=""</formula>
    </cfRule>
  </conditionalFormatting>
  <conditionalFormatting sqref="FM27">
    <cfRule type="expression" dxfId="5366" priority="6129">
      <formula>AND(FM27="",AND(P27:FI27=""))</formula>
    </cfRule>
    <cfRule type="expression" dxfId="5365" priority="6130">
      <formula>AND(FM27&lt;&gt;"",OR(P27:FI27&lt;&gt;""))</formula>
    </cfRule>
  </conditionalFormatting>
  <conditionalFormatting sqref="FL27">
    <cfRule type="expression" dxfId="5364" priority="6131">
      <formula>AND(FL27="",AND(P27:FI27=""))</formula>
    </cfRule>
    <cfRule type="expression" dxfId="5363" priority="6133">
      <formula>AND(FL27&lt;&gt;"",OR(P27:FI27&lt;&gt;""))</formula>
    </cfRule>
  </conditionalFormatting>
  <conditionalFormatting sqref="FK27">
    <cfRule type="expression" dxfId="5362" priority="6132">
      <formula>FK27=""</formula>
    </cfRule>
  </conditionalFormatting>
  <conditionalFormatting sqref="C28">
    <cfRule type="expression" dxfId="5361" priority="6128">
      <formula>C28=""</formula>
    </cfRule>
  </conditionalFormatting>
  <conditionalFormatting sqref="D28">
    <cfRule type="expression" dxfId="5360" priority="6127">
      <formula>D28=""</formula>
    </cfRule>
  </conditionalFormatting>
  <conditionalFormatting sqref="E28">
    <cfRule type="expression" dxfId="5359" priority="6126">
      <formula>E28=""</formula>
    </cfRule>
  </conditionalFormatting>
  <conditionalFormatting sqref="G28">
    <cfRule type="expression" dxfId="5358" priority="6125">
      <formula>G28=""</formula>
    </cfRule>
  </conditionalFormatting>
  <conditionalFormatting sqref="J28">
    <cfRule type="expression" dxfId="5357" priority="5866">
      <formula>FL28&lt;&gt;""</formula>
    </cfRule>
    <cfRule type="expression" dxfId="5356" priority="6124">
      <formula>AND(J28="",K28="")</formula>
    </cfRule>
  </conditionalFormatting>
  <conditionalFormatting sqref="K28">
    <cfRule type="expression" dxfId="5355" priority="5865">
      <formula>FL28&lt;&gt;""</formula>
    </cfRule>
    <cfRule type="expression" dxfId="5354" priority="6123">
      <formula>AND(J28="",K28="")</formula>
    </cfRule>
  </conditionalFormatting>
  <conditionalFormatting sqref="N28">
    <cfRule type="expression" dxfId="5353" priority="5864">
      <formula>FL28&lt;&gt;""</formula>
    </cfRule>
    <cfRule type="expression" dxfId="5352" priority="6122">
      <formula>N28=""</formula>
    </cfRule>
  </conditionalFormatting>
  <conditionalFormatting sqref="P28">
    <cfRule type="expression" dxfId="5351" priority="5862">
      <formula>FL28&lt;&gt;""</formula>
    </cfRule>
    <cfRule type="expression" dxfId="5350" priority="6120">
      <formula>AND(P28&lt;&gt;"",OR(Q28:AC28&lt;&gt;""))</formula>
    </cfRule>
    <cfRule type="expression" dxfId="5349" priority="6121">
      <formula>AND(P28="",AND(Q28:AC28=""))</formula>
    </cfRule>
  </conditionalFormatting>
  <conditionalFormatting sqref="Q28">
    <cfRule type="expression" dxfId="5348" priority="5861">
      <formula>FL28&lt;&gt;""</formula>
    </cfRule>
    <cfRule type="expression" dxfId="5347" priority="6118">
      <formula>AND(P28&lt;&gt;"",OR(Q28:AC28&lt;&gt;""))</formula>
    </cfRule>
    <cfRule type="expression" dxfId="5346" priority="6119">
      <formula>AND(P28="",AND(Q28:AC28=""))</formula>
    </cfRule>
  </conditionalFormatting>
  <conditionalFormatting sqref="R28">
    <cfRule type="expression" dxfId="5345" priority="5860">
      <formula>FL28&lt;&gt;""</formula>
    </cfRule>
    <cfRule type="expression" dxfId="5344" priority="6116">
      <formula>AND(P28&lt;&gt;"",OR(Q28:AC28&lt;&gt;""))</formula>
    </cfRule>
    <cfRule type="expression" dxfId="5343" priority="6117">
      <formula>AND(P28="",AND(Q28:AC28=""))</formula>
    </cfRule>
  </conditionalFormatting>
  <conditionalFormatting sqref="S28">
    <cfRule type="expression" dxfId="5342" priority="5859">
      <formula>FL28&lt;&gt;""</formula>
    </cfRule>
    <cfRule type="expression" dxfId="5341" priority="6104">
      <formula>AND(P28&lt;&gt;"",OR(Q28:AC28&lt;&gt;""))</formula>
    </cfRule>
    <cfRule type="expression" dxfId="5340" priority="6115">
      <formula>AND(P28="",AND(Q28:AC28=""))</formula>
    </cfRule>
  </conditionalFormatting>
  <conditionalFormatting sqref="T28">
    <cfRule type="expression" dxfId="5339" priority="5858">
      <formula>FL28&lt;&gt;""</formula>
    </cfRule>
    <cfRule type="expression" dxfId="5338" priority="6103">
      <formula>AND(P28&lt;&gt;"",OR(Q28:AC28&lt;&gt;""))</formula>
    </cfRule>
    <cfRule type="expression" dxfId="5337" priority="6114">
      <formula>AND(P28="",AND(Q28:AC28=""))</formula>
    </cfRule>
  </conditionalFormatting>
  <conditionalFormatting sqref="U28">
    <cfRule type="expression" dxfId="5336" priority="5857">
      <formula>FL28&lt;&gt;""</formula>
    </cfRule>
    <cfRule type="expression" dxfId="5335" priority="6102">
      <formula>AND(P28&lt;&gt;"",OR(Q28:AC28&lt;&gt;""))</formula>
    </cfRule>
    <cfRule type="expression" dxfId="5334" priority="6113">
      <formula>AND(P28="",AND(Q28:AC28=""))</formula>
    </cfRule>
  </conditionalFormatting>
  <conditionalFormatting sqref="V28">
    <cfRule type="expression" dxfId="5333" priority="5856">
      <formula>FL28&lt;&gt;""</formula>
    </cfRule>
    <cfRule type="expression" dxfId="5332" priority="6101">
      <formula>AND(P28&lt;&gt;"",OR(Q28:AC28&lt;&gt;""))</formula>
    </cfRule>
    <cfRule type="expression" dxfId="5331" priority="6112">
      <formula>AND(P28="",AND(Q28:AC28=""))</formula>
    </cfRule>
  </conditionalFormatting>
  <conditionalFormatting sqref="W28">
    <cfRule type="expression" dxfId="5330" priority="5855">
      <formula>FL28&lt;&gt;""</formula>
    </cfRule>
    <cfRule type="expression" dxfId="5329" priority="6100">
      <formula>AND(P28&lt;&gt;"",OR(Q28:AC28&lt;&gt;""))</formula>
    </cfRule>
    <cfRule type="expression" dxfId="5328" priority="6111">
      <formula>AND(P28="",AND(Q28:AC28=""))</formula>
    </cfRule>
  </conditionalFormatting>
  <conditionalFormatting sqref="X28">
    <cfRule type="expression" dxfId="5327" priority="5854">
      <formula>FL28&lt;&gt;""</formula>
    </cfRule>
    <cfRule type="expression" dxfId="5326" priority="6099">
      <formula>AND(P28&lt;&gt;"",OR(Q28:AC28&lt;&gt;""))</formula>
    </cfRule>
    <cfRule type="expression" dxfId="5325" priority="6110">
      <formula>AND(P28="",AND(Q28:AC28=""))</formula>
    </cfRule>
  </conditionalFormatting>
  <conditionalFormatting sqref="Y28">
    <cfRule type="expression" dxfId="5324" priority="5853">
      <formula>FL28&lt;&gt;""</formula>
    </cfRule>
    <cfRule type="expression" dxfId="5323" priority="6098">
      <formula>AND(P28&lt;&gt;"",OR(Q28:AC28&lt;&gt;""))</formula>
    </cfRule>
    <cfRule type="expression" dxfId="5322" priority="6109">
      <formula>AND(P28="",AND(Q28:AC28=""))</formula>
    </cfRule>
  </conditionalFormatting>
  <conditionalFormatting sqref="Z28">
    <cfRule type="expression" dxfId="5321" priority="5852">
      <formula>FL28&lt;&gt;""</formula>
    </cfRule>
    <cfRule type="expression" dxfId="5320" priority="6097">
      <formula>AND(P28&lt;&gt;"",OR(Q28:AC28&lt;&gt;""))</formula>
    </cfRule>
    <cfRule type="expression" dxfId="5319" priority="6108">
      <formula>AND(P28="",AND(Q28:AC28=""))</formula>
    </cfRule>
  </conditionalFormatting>
  <conditionalFormatting sqref="AA28">
    <cfRule type="expression" dxfId="5318" priority="5851">
      <formula>FL28&lt;&gt;""</formula>
    </cfRule>
    <cfRule type="expression" dxfId="5317" priority="6096">
      <formula>AND(P28&lt;&gt;"",OR(Q28:AC28&lt;&gt;""))</formula>
    </cfRule>
    <cfRule type="expression" dxfId="5316" priority="6107">
      <formula>AND(P28="",AND(Q28:AC28=""))</formula>
    </cfRule>
  </conditionalFormatting>
  <conditionalFormatting sqref="AB28">
    <cfRule type="expression" dxfId="5315" priority="5850">
      <formula>FL28&lt;&gt;""</formula>
    </cfRule>
    <cfRule type="expression" dxfId="5314" priority="6095">
      <formula>AND(P28&lt;&gt;"",OR(Q28:AC28&lt;&gt;""))</formula>
    </cfRule>
    <cfRule type="expression" dxfId="5313" priority="6106">
      <formula>AND(P28="",AND(Q28:AC28=""))</formula>
    </cfRule>
  </conditionalFormatting>
  <conditionalFormatting sqref="AC28">
    <cfRule type="expression" dxfId="5312" priority="5849">
      <formula>FL28&lt;&gt;""</formula>
    </cfRule>
    <cfRule type="expression" dxfId="5311" priority="6094">
      <formula>AND(P28&lt;&gt;"",OR(Q28:AC28&lt;&gt;""))</formula>
    </cfRule>
    <cfRule type="expression" dxfId="5310" priority="6105">
      <formula>AND(P28="",AND(Q28:AC28=""))</formula>
    </cfRule>
  </conditionalFormatting>
  <conditionalFormatting sqref="AD28">
    <cfRule type="expression" dxfId="5309" priority="5848">
      <formula>FL28&lt;&gt;""</formula>
    </cfRule>
    <cfRule type="expression" dxfId="5308" priority="6091">
      <formula>AND(AD28="無",OR(AE28:AH28&lt;&gt;""))</formula>
    </cfRule>
    <cfRule type="expression" dxfId="5307" priority="6092">
      <formula>AND(AD28="有",AND(AE28:AH28=""))</formula>
    </cfRule>
    <cfRule type="expression" dxfId="5306" priority="6093">
      <formula>AD28=""</formula>
    </cfRule>
  </conditionalFormatting>
  <conditionalFormatting sqref="AE28">
    <cfRule type="expression" dxfId="5305" priority="6086">
      <formula>AND(AD28="無",OR(AE28:AH28&lt;&gt;""))</formula>
    </cfRule>
    <cfRule type="expression" dxfId="5304" priority="6090">
      <formula>AND(AD28="有",AND(AE28:AH28=""))</formula>
    </cfRule>
  </conditionalFormatting>
  <conditionalFormatting sqref="AF28">
    <cfRule type="expression" dxfId="5303" priority="6085">
      <formula>AND(AD28="無",OR(AE28:AH28&lt;&gt;""))</formula>
    </cfRule>
    <cfRule type="expression" dxfId="5302" priority="6089">
      <formula>AND(AD28="有",AND(AE28:AH28=""))</formula>
    </cfRule>
  </conditionalFormatting>
  <conditionalFormatting sqref="AG28">
    <cfRule type="expression" dxfId="5301" priority="6084">
      <formula>AND(AD28="無",OR(AE28:AH28&lt;&gt;""))</formula>
    </cfRule>
    <cfRule type="expression" dxfId="5300" priority="6088">
      <formula>AND(AD28="有",AND(AE28:AH28=""))</formula>
    </cfRule>
  </conditionalFormatting>
  <conditionalFormatting sqref="AH28">
    <cfRule type="expression" dxfId="5299" priority="6083">
      <formula>AND(AD28="無",OR(AE28:AH28&lt;&gt;""))</formula>
    </cfRule>
    <cfRule type="expression" dxfId="5298" priority="6087">
      <formula>AND(AD28="有",AND(AE28:AH28=""))</formula>
    </cfRule>
  </conditionalFormatting>
  <conditionalFormatting sqref="AI28">
    <cfRule type="expression" dxfId="5297" priority="5847">
      <formula>FL28&lt;&gt;""</formula>
    </cfRule>
    <cfRule type="expression" dxfId="5296" priority="6082">
      <formula>AI28=""</formula>
    </cfRule>
  </conditionalFormatting>
  <conditionalFormatting sqref="AJ28">
    <cfRule type="expression" dxfId="5295" priority="5846">
      <formula>FL28&lt;&gt;""</formula>
    </cfRule>
    <cfRule type="expression" dxfId="5294" priority="6081">
      <formula>AJ28=""</formula>
    </cfRule>
  </conditionalFormatting>
  <conditionalFormatting sqref="AK28">
    <cfRule type="expression" dxfId="5293" priority="5845">
      <formula>FL28&lt;&gt;""</formula>
    </cfRule>
    <cfRule type="expression" dxfId="5292" priority="6080">
      <formula>AK28=""</formula>
    </cfRule>
  </conditionalFormatting>
  <conditionalFormatting sqref="AL28">
    <cfRule type="expression" dxfId="5291" priority="5844">
      <formula>FL28&lt;&gt;""</formula>
    </cfRule>
    <cfRule type="expression" dxfId="5290" priority="6079">
      <formula>AL28=""</formula>
    </cfRule>
  </conditionalFormatting>
  <conditionalFormatting sqref="AM28">
    <cfRule type="expression" dxfId="5289" priority="5843">
      <formula>FL28&lt;&gt;""</formula>
    </cfRule>
    <cfRule type="expression" dxfId="5288" priority="6074">
      <formula>AND(AM28="なし",AN28&lt;&gt;"")</formula>
    </cfRule>
    <cfRule type="expression" dxfId="5287" priority="6075">
      <formula>AND(AM28="あり",AN28="")</formula>
    </cfRule>
    <cfRule type="expression" dxfId="5286" priority="6078">
      <formula>AM28=""</formula>
    </cfRule>
  </conditionalFormatting>
  <conditionalFormatting sqref="AN28">
    <cfRule type="expression" dxfId="5285" priority="6076">
      <formula>AND(AM28="なし",AN28&lt;&gt;"")</formula>
    </cfRule>
    <cfRule type="expression" dxfId="5284" priority="6077">
      <formula>AND(AM28="あり",AN28="")</formula>
    </cfRule>
  </conditionalFormatting>
  <conditionalFormatting sqref="AO28">
    <cfRule type="expression" dxfId="5283" priority="5842">
      <formula>FL28&lt;&gt;""</formula>
    </cfRule>
    <cfRule type="expression" dxfId="5282" priority="6072">
      <formula>AND(AO28&lt;&gt;"",OR(AP28:BC28&lt;&gt;""))</formula>
    </cfRule>
    <cfRule type="expression" dxfId="5281" priority="6073">
      <formula>AND(AO28="",AND(AP28:BC28=""))</formula>
    </cfRule>
  </conditionalFormatting>
  <conditionalFormatting sqref="AP28">
    <cfRule type="expression" dxfId="5280" priority="5841">
      <formula>FL28&lt;&gt;""</formula>
    </cfRule>
    <cfRule type="expression" dxfId="5279" priority="6070">
      <formula>AND(AO28&lt;&gt;"",OR(AP28:BC28&lt;&gt;""))</formula>
    </cfRule>
    <cfRule type="expression" dxfId="5278" priority="6071">
      <formula>AND(AO28="",AND(AP28:BC28=""))</formula>
    </cfRule>
  </conditionalFormatting>
  <conditionalFormatting sqref="AQ28">
    <cfRule type="expression" dxfId="5277" priority="5840">
      <formula>FL28&lt;&gt;""</formula>
    </cfRule>
    <cfRule type="expression" dxfId="5276" priority="6068">
      <formula>AND(AO28&lt;&gt;"",OR(AP28:BC28&lt;&gt;""))</formula>
    </cfRule>
    <cfRule type="expression" dxfId="5275" priority="6069">
      <formula>AND(AO28="",AND(AP28:BC28=""))</formula>
    </cfRule>
  </conditionalFormatting>
  <conditionalFormatting sqref="AR28">
    <cfRule type="expression" dxfId="5274" priority="5839">
      <formula>FL28&lt;&gt;""</formula>
    </cfRule>
    <cfRule type="expression" dxfId="5273" priority="6066">
      <formula>AND(AO28&lt;&gt;"",OR(AP28:BC28&lt;&gt;""))</formula>
    </cfRule>
    <cfRule type="expression" dxfId="5272" priority="6067">
      <formula>AND(AO28="",AND(AP28:BC28=""))</formula>
    </cfRule>
  </conditionalFormatting>
  <conditionalFormatting sqref="AS28">
    <cfRule type="expression" dxfId="5271" priority="5838">
      <formula>FL28&lt;&gt;""</formula>
    </cfRule>
    <cfRule type="expression" dxfId="5270" priority="6064">
      <formula>AND(AO28&lt;&gt;"",OR(AP28:BC28&lt;&gt;""))</formula>
    </cfRule>
    <cfRule type="expression" dxfId="5269" priority="6065">
      <formula>AND(AO28="",AND(AP28:BC28=""))</formula>
    </cfRule>
  </conditionalFormatting>
  <conditionalFormatting sqref="AT28">
    <cfRule type="expression" dxfId="5268" priority="5837">
      <formula>FL28&lt;&gt;""</formula>
    </cfRule>
    <cfRule type="expression" dxfId="5267" priority="6062">
      <formula>AND(AO28&lt;&gt;"",OR(AP28:BC28&lt;&gt;""))</formula>
    </cfRule>
    <cfRule type="expression" dxfId="5266" priority="6063">
      <formula>AND(AO28="",AND(AP28:BC28=""))</formula>
    </cfRule>
  </conditionalFormatting>
  <conditionalFormatting sqref="AU28">
    <cfRule type="expression" dxfId="5265" priority="5836">
      <formula>FL28&lt;&gt;""</formula>
    </cfRule>
    <cfRule type="expression" dxfId="5264" priority="6060">
      <formula>AND(AO28&lt;&gt;"",OR(AP28:BC28&lt;&gt;""))</formula>
    </cfRule>
    <cfRule type="expression" dxfId="5263" priority="6061">
      <formula>AND(AO28="",AND(AP28:BC28=""))</formula>
    </cfRule>
  </conditionalFormatting>
  <conditionalFormatting sqref="AV28">
    <cfRule type="expression" dxfId="5262" priority="5835">
      <formula>FL28&lt;&gt;""</formula>
    </cfRule>
    <cfRule type="expression" dxfId="5261" priority="6058">
      <formula>AND(AO28&lt;&gt;"",OR(AP28:BC28&lt;&gt;""))</formula>
    </cfRule>
    <cfRule type="expression" dxfId="5260" priority="6059">
      <formula>AND(AO28="",AND(AP28:BC28=""))</formula>
    </cfRule>
  </conditionalFormatting>
  <conditionalFormatting sqref="AW28">
    <cfRule type="expression" dxfId="5259" priority="5834">
      <formula>FL28&lt;&gt;""</formula>
    </cfRule>
    <cfRule type="expression" dxfId="5258" priority="6056">
      <formula>AND(AO28&lt;&gt;"",OR(AP28:BC28&lt;&gt;""))</formula>
    </cfRule>
    <cfRule type="expression" dxfId="5257" priority="6057">
      <formula>AND(AO28="",AND(AP28:BC28=""))</formula>
    </cfRule>
  </conditionalFormatting>
  <conditionalFormatting sqref="AX28">
    <cfRule type="expression" dxfId="5256" priority="5833">
      <formula>FL28&lt;&gt;""</formula>
    </cfRule>
    <cfRule type="expression" dxfId="5255" priority="6054">
      <formula>AND(AO28&lt;&gt;"",OR(AP28:BC28&lt;&gt;""))</formula>
    </cfRule>
    <cfRule type="expression" dxfId="5254" priority="6055">
      <formula>AND(AO28="",AND(AP28:BC28=""))</formula>
    </cfRule>
  </conditionalFormatting>
  <conditionalFormatting sqref="AY28">
    <cfRule type="expression" dxfId="5253" priority="5832">
      <formula>FL28&lt;&gt;""</formula>
    </cfRule>
    <cfRule type="expression" dxfId="5252" priority="6052">
      <formula>AND(AO28&lt;&gt;"",OR(AP28:BC28&lt;&gt;""))</formula>
    </cfRule>
    <cfRule type="expression" dxfId="5251" priority="6053">
      <formula>AND(AO28="",AND(AP28:BC28=""))</formula>
    </cfRule>
  </conditionalFormatting>
  <conditionalFormatting sqref="AZ28">
    <cfRule type="expression" dxfId="5250" priority="5831">
      <formula>FL28&lt;&gt;""</formula>
    </cfRule>
    <cfRule type="expression" dxfId="5249" priority="6050">
      <formula>AND(AO28&lt;&gt;"",OR(AP28:BC28&lt;&gt;""))</formula>
    </cfRule>
    <cfRule type="expression" dxfId="5248" priority="6051">
      <formula>AND(AO28="",AND(AP28:BC28=""))</formula>
    </cfRule>
  </conditionalFormatting>
  <conditionalFormatting sqref="BA28">
    <cfRule type="expression" dxfId="5247" priority="5830">
      <formula>FL28&lt;&gt;""</formula>
    </cfRule>
    <cfRule type="expression" dxfId="5246" priority="6048">
      <formula>AND(AO28&lt;&gt;"",OR(AP28:BC28&lt;&gt;""))</formula>
    </cfRule>
    <cfRule type="expression" dxfId="5245" priority="6049">
      <formula>AND(AO28="",AND(AP28:BC28=""))</formula>
    </cfRule>
  </conditionalFormatting>
  <conditionalFormatting sqref="BB28">
    <cfRule type="expression" dxfId="5244" priority="5829">
      <formula>FL28&lt;&gt;""</formula>
    </cfRule>
    <cfRule type="expression" dxfId="5243" priority="6046">
      <formula>AND(AO28&lt;&gt;"",OR(AP28:BC28&lt;&gt;""))</formula>
    </cfRule>
    <cfRule type="expression" dxfId="5242" priority="6047">
      <formula>AND(AO28="",AND(AP28:BC28=""))</formula>
    </cfRule>
  </conditionalFormatting>
  <conditionalFormatting sqref="BC28">
    <cfRule type="expression" dxfId="5241" priority="5828">
      <formula>FL28&lt;&gt;""</formula>
    </cfRule>
    <cfRule type="expression" dxfId="5240" priority="6044">
      <formula>AND(AO28&lt;&gt;"",OR(AP28:BC28&lt;&gt;""))</formula>
    </cfRule>
    <cfRule type="expression" dxfId="5239" priority="6045">
      <formula>AND(AO28="",AND(AP28:BC28=""))</formula>
    </cfRule>
  </conditionalFormatting>
  <conditionalFormatting sqref="BF28">
    <cfRule type="expression" dxfId="5238" priority="5885">
      <formula>AND(BD28="独居",BF28&gt;=1)</formula>
    </cfRule>
    <cfRule type="expression" dxfId="5237" priority="6042">
      <formula>AND(BD28="同居",AND(BM28="",BF28&lt;&gt;COUNTA(BH28:BL28)))</formula>
    </cfRule>
    <cfRule type="expression" dxfId="5236" priority="6043">
      <formula>AND(BD28="同居",OR(BF28="",BF28=0))</formula>
    </cfRule>
  </conditionalFormatting>
  <conditionalFormatting sqref="BG28">
    <cfRule type="expression" dxfId="5235" priority="6040">
      <formula>AND(BD28="独居",BG28&gt;=1)</formula>
    </cfRule>
    <cfRule type="expression" dxfId="5234" priority="6041">
      <formula>AND(BD28="同居",OR(BG28="",BG28&gt;BF28))</formula>
    </cfRule>
  </conditionalFormatting>
  <conditionalFormatting sqref="BH28">
    <cfRule type="expression" dxfId="5233" priority="6033">
      <formula>AND(BD28="独居",OR(BH28:BM28&lt;&gt;""))</formula>
    </cfRule>
    <cfRule type="expression" dxfId="5232" priority="6039">
      <formula>AND(BD28="同居",AND(BM28="",BF28&lt;&gt;COUNTA(BH28:BL28)))</formula>
    </cfRule>
  </conditionalFormatting>
  <conditionalFormatting sqref="BI28">
    <cfRule type="expression" dxfId="5231" priority="6032">
      <formula>AND(BD28="独居",OR(BH28:BM28&lt;&gt;""))</formula>
    </cfRule>
    <cfRule type="expression" dxfId="5230" priority="6038">
      <formula>AND(BD28="同居",AND(BM28="",BF28&lt;&gt;COUNTA(BH28:BL28)))</formula>
    </cfRule>
  </conditionalFormatting>
  <conditionalFormatting sqref="BJ28">
    <cfRule type="expression" dxfId="5229" priority="6031">
      <formula>AND(BD28="独居",OR(BH28:BM28&lt;&gt;""))</formula>
    </cfRule>
    <cfRule type="expression" dxfId="5228" priority="6037">
      <formula>AND(BD28="同居",AND(BM28="",BF28&lt;&gt;COUNTA(BH28:BL28)))</formula>
    </cfRule>
  </conditionalFormatting>
  <conditionalFormatting sqref="BK28">
    <cfRule type="expression" dxfId="5227" priority="6030">
      <formula>AND(BD28="独居",OR(BH28:BM28&lt;&gt;""))</formula>
    </cfRule>
    <cfRule type="expression" dxfId="5226" priority="6036">
      <formula>AND(BD28="同居",AND(BM28="",BF28&lt;&gt;COUNTA(BH28:BL28)))</formula>
    </cfRule>
  </conditionalFormatting>
  <conditionalFormatting sqref="BL28">
    <cfRule type="expression" dxfId="5225" priority="6029">
      <formula>AND(BD28="独居",OR(BH28:BM28&lt;&gt;""))</formula>
    </cfRule>
    <cfRule type="expression" dxfId="5224" priority="6035">
      <formula>AND(BD28="同居",AND(BM28="",BF28&lt;&gt;COUNTA(BH28:BL28)))</formula>
    </cfRule>
  </conditionalFormatting>
  <conditionalFormatting sqref="BM28">
    <cfRule type="expression" dxfId="5223" priority="6028">
      <formula>AND(BD28="独居",OR(BH28:BM28&lt;&gt;""))</formula>
    </cfRule>
    <cfRule type="expression" dxfId="5222" priority="6034">
      <formula>AND(BD28="同居",AND(BM28="",BF28&lt;&gt;COUNTA(BH28:BL28)))</formula>
    </cfRule>
  </conditionalFormatting>
  <conditionalFormatting sqref="CF28">
    <cfRule type="expression" dxfId="5221" priority="5815">
      <formula>FL28&lt;&gt;""</formula>
    </cfRule>
    <cfRule type="expression" dxfId="5220" priority="6027">
      <formula>CF28=""</formula>
    </cfRule>
  </conditionalFormatting>
  <conditionalFormatting sqref="CG28">
    <cfRule type="expression" dxfId="5219" priority="5814">
      <formula>FL28&lt;&gt;""</formula>
    </cfRule>
    <cfRule type="expression" dxfId="5218" priority="6026">
      <formula>CG28=""</formula>
    </cfRule>
  </conditionalFormatting>
  <conditionalFormatting sqref="CH28">
    <cfRule type="expression" dxfId="5217" priority="5813">
      <formula>FL28&lt;&gt;""</formula>
    </cfRule>
    <cfRule type="expression" dxfId="5216" priority="6025">
      <formula>CH28=""</formula>
    </cfRule>
  </conditionalFormatting>
  <conditionalFormatting sqref="CI28">
    <cfRule type="expression" dxfId="5215" priority="5812">
      <formula>FL28&lt;&gt;""</formula>
    </cfRule>
    <cfRule type="expression" dxfId="5214" priority="6024">
      <formula>CI28=""</formula>
    </cfRule>
  </conditionalFormatting>
  <conditionalFormatting sqref="CJ28">
    <cfRule type="expression" dxfId="5213" priority="5811">
      <formula>FL28&lt;&gt;""</formula>
    </cfRule>
    <cfRule type="expression" dxfId="5212" priority="6023">
      <formula>CJ28=""</formula>
    </cfRule>
  </conditionalFormatting>
  <conditionalFormatting sqref="CK28">
    <cfRule type="expression" dxfId="5211" priority="5810">
      <formula>FL28&lt;&gt;""</formula>
    </cfRule>
    <cfRule type="expression" dxfId="5210" priority="6022">
      <formula>CK28=""</formula>
    </cfRule>
  </conditionalFormatting>
  <conditionalFormatting sqref="CL28">
    <cfRule type="expression" dxfId="5209" priority="5809">
      <formula>FL28&lt;&gt;""</formula>
    </cfRule>
    <cfRule type="expression" dxfId="5208" priority="6021">
      <formula>CL28=""</formula>
    </cfRule>
  </conditionalFormatting>
  <conditionalFormatting sqref="CM28">
    <cfRule type="expression" dxfId="5207" priority="5808">
      <formula>FL28&lt;&gt;""</formula>
    </cfRule>
    <cfRule type="expression" dxfId="5206" priority="6020">
      <formula>CM28=""</formula>
    </cfRule>
  </conditionalFormatting>
  <conditionalFormatting sqref="CN28">
    <cfRule type="expression" dxfId="5205" priority="5884">
      <formula>AND(CM28=0,CN28&lt;&gt;"")</formula>
    </cfRule>
    <cfRule type="expression" dxfId="5204" priority="6019">
      <formula>AND(CM28&gt;0,CN28="")</formula>
    </cfRule>
  </conditionalFormatting>
  <conditionalFormatting sqref="CO28">
    <cfRule type="expression" dxfId="5203" priority="5807">
      <formula>FL28&lt;&gt;""</formula>
    </cfRule>
    <cfRule type="expression" dxfId="5202" priority="6017">
      <formula>AND(CO28&lt;&gt;"",OR(CP28:CS28&lt;&gt;""))</formula>
    </cfRule>
    <cfRule type="expression" dxfId="5201" priority="6018">
      <formula>AND(CO28="",AND(CP28:CS28=""))</formula>
    </cfRule>
  </conditionalFormatting>
  <conditionalFormatting sqref="CP28">
    <cfRule type="expression" dxfId="5200" priority="5806">
      <formula>FL28&lt;&gt;""</formula>
    </cfRule>
    <cfRule type="expression" dxfId="5199" priority="6015">
      <formula>AND(CO28&lt;&gt;"",OR(CP28:CS28&lt;&gt;""))</formula>
    </cfRule>
    <cfRule type="expression" dxfId="5198" priority="6016">
      <formula>AND(CO28="",AND(CP28:CS28=""))</formula>
    </cfRule>
  </conditionalFormatting>
  <conditionalFormatting sqref="CQ28">
    <cfRule type="expression" dxfId="5197" priority="5805">
      <formula>FL28&lt;&gt;""</formula>
    </cfRule>
    <cfRule type="expression" dxfId="5196" priority="6013">
      <formula>AND(CO28&lt;&gt;"",OR(CP28:CS28&lt;&gt;""))</formula>
    </cfRule>
    <cfRule type="expression" dxfId="5195" priority="6014">
      <formula>AND(CO28="",AND(CP28:CS28=""))</formula>
    </cfRule>
  </conditionalFormatting>
  <conditionalFormatting sqref="CR28">
    <cfRule type="expression" dxfId="5194" priority="5804">
      <formula>FL28&lt;&gt;""</formula>
    </cfRule>
    <cfRule type="expression" dxfId="5193" priority="6011">
      <formula>AND(CO28&lt;&gt;"",OR(CP28:CS28&lt;&gt;""))</formula>
    </cfRule>
    <cfRule type="expression" dxfId="5192" priority="6012">
      <formula>AND(CO28="",AND(CP28:CS28=""))</formula>
    </cfRule>
  </conditionalFormatting>
  <conditionalFormatting sqref="CS28">
    <cfRule type="expression" dxfId="5191" priority="5803">
      <formula>FL28&lt;&gt;""</formula>
    </cfRule>
    <cfRule type="expression" dxfId="5190" priority="6009">
      <formula>AND(CO28&lt;&gt;"",OR(CP28:CS28&lt;&gt;""))</formula>
    </cfRule>
    <cfRule type="expression" dxfId="5189" priority="6010">
      <formula>AND(CO28="",AND(CP28:CS28=""))</formula>
    </cfRule>
  </conditionalFormatting>
  <conditionalFormatting sqref="CT28">
    <cfRule type="expression" dxfId="5188" priority="5802">
      <formula>FL28&lt;&gt;""</formula>
    </cfRule>
    <cfRule type="expression" dxfId="5187" priority="6008">
      <formula>CT28=""</formula>
    </cfRule>
  </conditionalFormatting>
  <conditionalFormatting sqref="CU28">
    <cfRule type="expression" dxfId="5186" priority="5801">
      <formula>FL28&lt;&gt;""</formula>
    </cfRule>
    <cfRule type="expression" dxfId="5185" priority="6007">
      <formula>CU28=""</formula>
    </cfRule>
  </conditionalFormatting>
  <conditionalFormatting sqref="CV28">
    <cfRule type="expression" dxfId="5184" priority="5800">
      <formula>FL28&lt;&gt;""</formula>
    </cfRule>
    <cfRule type="expression" dxfId="5183" priority="6005">
      <formula>AND(CV28&lt;&gt;"",OR(CW28:DH28&lt;&gt;""))</formula>
    </cfRule>
    <cfRule type="expression" dxfId="5182" priority="6006">
      <formula>AND(CV28="",AND(CW28:DH28=""))</formula>
    </cfRule>
  </conditionalFormatting>
  <conditionalFormatting sqref="CW28">
    <cfRule type="expression" dxfId="5181" priority="5799">
      <formula>FL28&lt;&gt;""</formula>
    </cfRule>
    <cfRule type="expression" dxfId="5180" priority="5979">
      <formula>AND(CX28&lt;&gt;"",CW28="")</formula>
    </cfRule>
    <cfRule type="expression" dxfId="5179" priority="6003">
      <formula>AND(CV28&lt;&gt;"",OR(CW28:DH28&lt;&gt;""))</formula>
    </cfRule>
    <cfRule type="expression" dxfId="5178" priority="6004">
      <formula>AND(CV28="",AND(CW28:DH28=""))</formula>
    </cfRule>
  </conditionalFormatting>
  <conditionalFormatting sqref="CX28">
    <cfRule type="expression" dxfId="5177" priority="5798">
      <formula>FL28&lt;&gt;""</formula>
    </cfRule>
    <cfRule type="expression" dxfId="5176" priority="5980">
      <formula>AND(CW28&lt;&gt;"",CX28="")</formula>
    </cfRule>
    <cfRule type="expression" dxfId="5175" priority="6001">
      <formula>AND(CV28&lt;&gt;"",OR(CW28:DH28&lt;&gt;""))</formula>
    </cfRule>
    <cfRule type="expression" dxfId="5174" priority="6002">
      <formula>AND(CV28="",AND(CW28:DH28=""))</formula>
    </cfRule>
  </conditionalFormatting>
  <conditionalFormatting sqref="CY28">
    <cfRule type="expression" dxfId="5173" priority="5797">
      <formula>FL28&lt;&gt;""</formula>
    </cfRule>
    <cfRule type="expression" dxfId="5172" priority="5999">
      <formula>AND(CV28&lt;&gt;"",OR(CW28:DH28&lt;&gt;""))</formula>
    </cfRule>
    <cfRule type="expression" dxfId="5171" priority="6000">
      <formula>AND(CV28="",AND(CW28:DH28=""))</formula>
    </cfRule>
  </conditionalFormatting>
  <conditionalFormatting sqref="CZ28">
    <cfRule type="expression" dxfId="5170" priority="5796">
      <formula>FL28&lt;&gt;""</formula>
    </cfRule>
    <cfRule type="expression" dxfId="5169" priority="5977">
      <formula>AND(DA28&lt;&gt;"",CZ28="")</formula>
    </cfRule>
    <cfRule type="expression" dxfId="5168" priority="5997">
      <formula>AND(CV28&lt;&gt;"",OR(CW28:DH28&lt;&gt;""))</formula>
    </cfRule>
    <cfRule type="expression" dxfId="5167" priority="5998">
      <formula>AND(CV28="",AND(CW28:DH28=""))</formula>
    </cfRule>
  </conditionalFormatting>
  <conditionalFormatting sqref="DA28">
    <cfRule type="expression" dxfId="5166" priority="5795">
      <formula>FL28&lt;&gt;""</formula>
    </cfRule>
    <cfRule type="expression" dxfId="5165" priority="5978">
      <formula>AND(CZ28&lt;&gt;"",DA28="")</formula>
    </cfRule>
    <cfRule type="expression" dxfId="5164" priority="5995">
      <formula>AND(CV28&lt;&gt;"",OR(CW28:DH28&lt;&gt;""))</formula>
    </cfRule>
    <cfRule type="expression" dxfId="5163" priority="5996">
      <formula>AND(CV28="",AND(CW28:DH28=""))</formula>
    </cfRule>
  </conditionalFormatting>
  <conditionalFormatting sqref="DB28">
    <cfRule type="expression" dxfId="5162" priority="5794">
      <formula>FL28&lt;&gt;""</formula>
    </cfRule>
    <cfRule type="expression" dxfId="5161" priority="5993">
      <formula>AND(CV28&lt;&gt;"",OR(CW28:DH28&lt;&gt;""))</formula>
    </cfRule>
    <cfRule type="expression" dxfId="5160" priority="5994">
      <formula>AND(CV28="",AND(CW28:DH28=""))</formula>
    </cfRule>
  </conditionalFormatting>
  <conditionalFormatting sqref="DC28">
    <cfRule type="expression" dxfId="5159" priority="5793">
      <formula>FL28&lt;&gt;""</formula>
    </cfRule>
    <cfRule type="expression" dxfId="5158" priority="5991">
      <formula>AND(CV28&lt;&gt;"",OR(CW28:DH28&lt;&gt;""))</formula>
    </cfRule>
    <cfRule type="expression" dxfId="5157" priority="5992">
      <formula>AND(CV28="",AND(CW28:DH28=""))</formula>
    </cfRule>
  </conditionalFormatting>
  <conditionalFormatting sqref="DD28">
    <cfRule type="expression" dxfId="5156" priority="5792">
      <formula>FL28&lt;&gt;""</formula>
    </cfRule>
    <cfRule type="expression" dxfId="5155" priority="5989">
      <formula>AND(CV28&lt;&gt;"",OR(CW28:DH28&lt;&gt;""))</formula>
    </cfRule>
    <cfRule type="expression" dxfId="5154" priority="5990">
      <formula>AND(CV28="",AND(CW28:DH28=""))</formula>
    </cfRule>
  </conditionalFormatting>
  <conditionalFormatting sqref="DE28">
    <cfRule type="expression" dxfId="5153" priority="5791">
      <formula>FL28&lt;&gt;""</formula>
    </cfRule>
    <cfRule type="expression" dxfId="5152" priority="5973">
      <formula>AND(DF28&lt;&gt;"",DE28="")</formula>
    </cfRule>
    <cfRule type="expression" dxfId="5151" priority="5987">
      <formula>AND(CV28&lt;&gt;"",OR(CW28:DH28&lt;&gt;""))</formula>
    </cfRule>
    <cfRule type="expression" dxfId="5150" priority="5988">
      <formula>AND(CV28="",AND(CW28:DH28=""))</formula>
    </cfRule>
  </conditionalFormatting>
  <conditionalFormatting sqref="DF28">
    <cfRule type="expression" dxfId="5149" priority="5790">
      <formula>FL28&lt;&gt;""</formula>
    </cfRule>
    <cfRule type="expression" dxfId="5148" priority="5974">
      <formula>AND(DE28&lt;&gt;"",DF28="")</formula>
    </cfRule>
    <cfRule type="expression" dxfId="5147" priority="5985">
      <formula>AND(CV28&lt;&gt;"",OR(CW28:DH28&lt;&gt;""))</formula>
    </cfRule>
    <cfRule type="expression" dxfId="5146" priority="5986">
      <formula>AND(CV28="",AND(CW28:DH28=""))</formula>
    </cfRule>
  </conditionalFormatting>
  <conditionalFormatting sqref="DG28">
    <cfRule type="expression" dxfId="5145" priority="5789">
      <formula>FL28&lt;&gt;""</formula>
    </cfRule>
    <cfRule type="expression" dxfId="5144" priority="5983">
      <formula>AND(CV28&lt;&gt;"",OR(CW28:DH28&lt;&gt;""))</formula>
    </cfRule>
    <cfRule type="expression" dxfId="5143" priority="5984">
      <formula>AND(CV28="",AND(CW28:DH28=""))</formula>
    </cfRule>
  </conditionalFormatting>
  <conditionalFormatting sqref="DH28">
    <cfRule type="expression" dxfId="5142" priority="5788">
      <formula>FL28&lt;&gt;""</formula>
    </cfRule>
    <cfRule type="expression" dxfId="5141" priority="5981">
      <formula>AND(CV28&lt;&gt;"",OR(CW28:DH28&lt;&gt;""))</formula>
    </cfRule>
    <cfRule type="expression" dxfId="5140" priority="5982">
      <formula>AND(CV28="",AND(CW28:DH28=""))</formula>
    </cfRule>
  </conditionalFormatting>
  <conditionalFormatting sqref="DI28">
    <cfRule type="expression" dxfId="5139" priority="5787">
      <formula>FL28&lt;&gt;""</formula>
    </cfRule>
    <cfRule type="expression" dxfId="5138" priority="5976">
      <formula>DI28=""</formula>
    </cfRule>
  </conditionalFormatting>
  <conditionalFormatting sqref="DJ28">
    <cfRule type="expression" dxfId="5137" priority="5786">
      <formula>FL28&lt;&gt;""</formula>
    </cfRule>
    <cfRule type="expression" dxfId="5136" priority="5975">
      <formula>AND(DI28&lt;&gt;"自立",DJ28="")</formula>
    </cfRule>
  </conditionalFormatting>
  <conditionalFormatting sqref="DK28">
    <cfRule type="expression" dxfId="5135" priority="5785">
      <formula>FL28&lt;&gt;""</formula>
    </cfRule>
    <cfRule type="expression" dxfId="5134" priority="5972">
      <formula>DK28=""</formula>
    </cfRule>
  </conditionalFormatting>
  <conditionalFormatting sqref="DL28">
    <cfRule type="expression" dxfId="5133" priority="5970">
      <formula>AND(DK28&lt;&gt;"アレルギー食",DL28&lt;&gt;"")</formula>
    </cfRule>
    <cfRule type="expression" dxfId="5132" priority="5971">
      <formula>AND(DK28="アレルギー食",DL28="")</formula>
    </cfRule>
  </conditionalFormatting>
  <conditionalFormatting sqref="DM28">
    <cfRule type="expression" dxfId="5131" priority="5784">
      <formula>FL28&lt;&gt;""</formula>
    </cfRule>
    <cfRule type="expression" dxfId="5130" priority="5969">
      <formula>DM28=""</formula>
    </cfRule>
  </conditionalFormatting>
  <conditionalFormatting sqref="DN28">
    <cfRule type="expression" dxfId="5129" priority="5783">
      <formula>FL28&lt;&gt;""</formula>
    </cfRule>
    <cfRule type="expression" dxfId="5128" priority="5963">
      <formula>AND(DN28&lt;&gt;"",DM28="")</formula>
    </cfRule>
    <cfRule type="expression" dxfId="5127" priority="5967">
      <formula>AND(DM28&lt;&gt;"自立",DN28="")</formula>
    </cfRule>
    <cfRule type="expression" dxfId="5126" priority="5968">
      <formula>AND(DM28="自立",DN28&lt;&gt;"")</formula>
    </cfRule>
  </conditionalFormatting>
  <conditionalFormatting sqref="DO28">
    <cfRule type="expression" dxfId="5125" priority="5782">
      <formula>FL28&lt;&gt;""</formula>
    </cfRule>
    <cfRule type="expression" dxfId="5124" priority="5966">
      <formula>DO28=""</formula>
    </cfRule>
  </conditionalFormatting>
  <conditionalFormatting sqref="DP28">
    <cfRule type="expression" dxfId="5123" priority="5781">
      <formula>FL28&lt;&gt;""</formula>
    </cfRule>
    <cfRule type="expression" dxfId="5122" priority="5962">
      <formula>AND(DP28&lt;&gt;"",DO28="")</formula>
    </cfRule>
    <cfRule type="expression" dxfId="5121" priority="5964">
      <formula>AND(DO28&lt;&gt;"自立",DP28="")</formula>
    </cfRule>
    <cfRule type="expression" dxfId="5120" priority="5965">
      <formula>AND(DO28="自立",DP28&lt;&gt;"")</formula>
    </cfRule>
  </conditionalFormatting>
  <conditionalFormatting sqref="DQ28">
    <cfRule type="expression" dxfId="5119" priority="5780">
      <formula>FL28&lt;&gt;""</formula>
    </cfRule>
    <cfRule type="expression" dxfId="5118" priority="5961">
      <formula>DQ28=""</formula>
    </cfRule>
  </conditionalFormatting>
  <conditionalFormatting sqref="DR28">
    <cfRule type="expression" dxfId="5117" priority="5779">
      <formula>FL28&lt;&gt;""</formula>
    </cfRule>
    <cfRule type="expression" dxfId="5116" priority="5958">
      <formula>AND(DR28&lt;&gt;"",DQ28="")</formula>
    </cfRule>
    <cfRule type="expression" dxfId="5115" priority="5959">
      <formula>AND(DQ28&lt;&gt;"自立",DR28="")</formula>
    </cfRule>
    <cfRule type="expression" dxfId="5114" priority="5960">
      <formula>AND(DQ28="自立",DR28&lt;&gt;"")</formula>
    </cfRule>
  </conditionalFormatting>
  <conditionalFormatting sqref="DS28">
    <cfRule type="expression" dxfId="5113" priority="5778">
      <formula>FL28&lt;&gt;""</formula>
    </cfRule>
    <cfRule type="expression" dxfId="5112" priority="5957">
      <formula>DS28=""</formula>
    </cfRule>
  </conditionalFormatting>
  <conditionalFormatting sqref="DU28">
    <cfRule type="expression" dxfId="5111" priority="5776">
      <formula>FL28&lt;&gt;""</formula>
    </cfRule>
    <cfRule type="expression" dxfId="5110" priority="5956">
      <formula>DU28=""</formula>
    </cfRule>
  </conditionalFormatting>
  <conditionalFormatting sqref="DZ28">
    <cfRule type="expression" dxfId="5109" priority="5774">
      <formula>FL28&lt;&gt;""</formula>
    </cfRule>
    <cfRule type="expression" dxfId="5108" priority="5906">
      <formula>AND(EA28&lt;&gt;"",DZ28&lt;&gt;"その他")</formula>
    </cfRule>
    <cfRule type="expression" dxfId="5107" priority="5955">
      <formula>DZ28=""</formula>
    </cfRule>
  </conditionalFormatting>
  <conditionalFormatting sqref="EA28">
    <cfRule type="expression" dxfId="5106" priority="5953">
      <formula>AND(DZ28&lt;&gt;"その他",EA28&lt;&gt;"")</formula>
    </cfRule>
    <cfRule type="expression" dxfId="5105" priority="5954">
      <formula>AND(DZ28="その他",EA28="")</formula>
    </cfRule>
  </conditionalFormatting>
  <conditionalFormatting sqref="EB28">
    <cfRule type="expression" dxfId="5104" priority="5773">
      <formula>FL28&lt;&gt;""</formula>
    </cfRule>
    <cfRule type="expression" dxfId="5103" priority="5952">
      <formula>AND(EB28:EH28="")</formula>
    </cfRule>
  </conditionalFormatting>
  <conditionalFormatting sqref="EC28">
    <cfRule type="expression" dxfId="5102" priority="5772">
      <formula>FL28&lt;&gt;""</formula>
    </cfRule>
    <cfRule type="expression" dxfId="5101" priority="5951">
      <formula>AND(EB28:EH28="")</formula>
    </cfRule>
  </conditionalFormatting>
  <conditionalFormatting sqref="ED28">
    <cfRule type="expression" dxfId="5100" priority="5771">
      <formula>FL28&lt;&gt;""</formula>
    </cfRule>
    <cfRule type="expression" dxfId="5099" priority="5950">
      <formula>AND(EB28:EH28="")</formula>
    </cfRule>
  </conditionalFormatting>
  <conditionalFormatting sqref="EE28">
    <cfRule type="expression" dxfId="5098" priority="5770">
      <formula>FL28&lt;&gt;""</formula>
    </cfRule>
    <cfRule type="expression" dxfId="5097" priority="5949">
      <formula>AND(EB28:EH28="")</formula>
    </cfRule>
  </conditionalFormatting>
  <conditionalFormatting sqref="EF28">
    <cfRule type="expression" dxfId="5096" priority="5769">
      <formula>FL28&lt;&gt;""</formula>
    </cfRule>
    <cfRule type="expression" dxfId="5095" priority="5948">
      <formula>AND(EB28:EH28="")</formula>
    </cfRule>
  </conditionalFormatting>
  <conditionalFormatting sqref="EG28">
    <cfRule type="expression" dxfId="5094" priority="5768">
      <formula>FL28&lt;&gt;""</formula>
    </cfRule>
    <cfRule type="expression" dxfId="5093" priority="5947">
      <formula>AND(EB28:EH28="")</formula>
    </cfRule>
  </conditionalFormatting>
  <conditionalFormatting sqref="EH28">
    <cfRule type="expression" dxfId="5092" priority="5767">
      <formula>FL28&lt;&gt;""</formula>
    </cfRule>
    <cfRule type="expression" dxfId="5091" priority="5946">
      <formula>AND(EB28:EH28="")</formula>
    </cfRule>
  </conditionalFormatting>
  <conditionalFormatting sqref="EK28">
    <cfRule type="expression" dxfId="5090" priority="5766">
      <formula>FL28&lt;&gt;""</formula>
    </cfRule>
    <cfRule type="expression" dxfId="5089" priority="5944">
      <formula>AND(EJ28&lt;&gt;"",EK28&lt;&gt;"")</formula>
    </cfRule>
    <cfRule type="expression" dxfId="5088" priority="5945">
      <formula>AND(EJ28="",EK28="")</formula>
    </cfRule>
  </conditionalFormatting>
  <conditionalFormatting sqref="EL28">
    <cfRule type="expression" dxfId="5087" priority="5765">
      <formula>FL28&lt;&gt;""</formula>
    </cfRule>
    <cfRule type="expression" dxfId="5086" priority="5942">
      <formula>AND(EJ28&lt;&gt;"",EL28&lt;&gt;"")</formula>
    </cfRule>
    <cfRule type="expression" dxfId="5085" priority="5943">
      <formula>AND(EJ28="",EL28="")</formula>
    </cfRule>
  </conditionalFormatting>
  <conditionalFormatting sqref="EM28">
    <cfRule type="expression" dxfId="5084" priority="5764">
      <formula>FL28&lt;&gt;""</formula>
    </cfRule>
    <cfRule type="expression" dxfId="5083" priority="5940">
      <formula>AND(EJ28&lt;&gt;"",EM28&lt;&gt;"")</formula>
    </cfRule>
    <cfRule type="expression" dxfId="5082" priority="5941">
      <formula>AND(EJ28="",EM28="")</formula>
    </cfRule>
  </conditionalFormatting>
  <conditionalFormatting sqref="EO28">
    <cfRule type="expression" dxfId="5081" priority="5934">
      <formula>AND(EJ28&lt;&gt;"",EO28&lt;&gt;"")</formula>
    </cfRule>
    <cfRule type="expression" dxfId="5080" priority="5938">
      <formula>AND(EO28&lt;&gt;"",EN28="")</formula>
    </cfRule>
    <cfRule type="expression" dxfId="5079" priority="5939">
      <formula>AND(EN28&lt;&gt;"",EO28="")</formula>
    </cfRule>
  </conditionalFormatting>
  <conditionalFormatting sqref="EP28">
    <cfRule type="expression" dxfId="5078" priority="5933">
      <formula>AND(EJ28&lt;&gt;"",EP28&lt;&gt;"")</formula>
    </cfRule>
    <cfRule type="expression" dxfId="5077" priority="5936">
      <formula>AND(EP28&lt;&gt;"",EN28="")</formula>
    </cfRule>
    <cfRule type="expression" dxfId="5076" priority="5937">
      <formula>AND(EN28&lt;&gt;"",EP28="")</formula>
    </cfRule>
  </conditionalFormatting>
  <conditionalFormatting sqref="EN28">
    <cfRule type="expression" dxfId="5075" priority="5935">
      <formula>AND(EJ28&lt;&gt;"",EN28&lt;&gt;"")</formula>
    </cfRule>
  </conditionalFormatting>
  <conditionalFormatting sqref="ER28">
    <cfRule type="expression" dxfId="5074" priority="5763">
      <formula>FL28&lt;&gt;""</formula>
    </cfRule>
    <cfRule type="expression" dxfId="5073" priority="5931">
      <formula>AND(EQ28&lt;&gt;"",ER28&lt;&gt;"")</formula>
    </cfRule>
    <cfRule type="expression" dxfId="5072" priority="5932">
      <formula>AND(EQ28="",ER28="")</formula>
    </cfRule>
  </conditionalFormatting>
  <conditionalFormatting sqref="ES28">
    <cfRule type="expression" dxfId="5071" priority="5762">
      <formula>FL28&lt;&gt;""</formula>
    </cfRule>
    <cfRule type="expression" dxfId="5070" priority="5929">
      <formula>AND(EQ28&lt;&gt;"",ES28&lt;&gt;"")</formula>
    </cfRule>
    <cfRule type="expression" dxfId="5069" priority="5930">
      <formula>AND(EQ28="",ES28="")</formula>
    </cfRule>
  </conditionalFormatting>
  <conditionalFormatting sqref="ET28">
    <cfRule type="expression" dxfId="5068" priority="5761">
      <formula>FL28&lt;&gt;""</formula>
    </cfRule>
    <cfRule type="expression" dxfId="5067" priority="5927">
      <formula>AND(EQ28&lt;&gt;"",ET28&lt;&gt;"")</formula>
    </cfRule>
    <cfRule type="expression" dxfId="5066" priority="5928">
      <formula>AND(EQ28="",ET28="")</formula>
    </cfRule>
  </conditionalFormatting>
  <conditionalFormatting sqref="EV28">
    <cfRule type="expression" dxfId="5065" priority="5921">
      <formula>AND(EQ28&lt;&gt;"",EV28&lt;&gt;"")</formula>
    </cfRule>
    <cfRule type="expression" dxfId="5064" priority="5925">
      <formula>AND(EV28&lt;&gt;"",EU28="")</formula>
    </cfRule>
    <cfRule type="expression" dxfId="5063" priority="5926">
      <formula>AND(EU28&lt;&gt;"",EV28="")</formula>
    </cfRule>
  </conditionalFormatting>
  <conditionalFormatting sqref="EW28">
    <cfRule type="expression" dxfId="5062" priority="5920">
      <formula>AND(EQ28&lt;&gt;"",EW28&lt;&gt;"")</formula>
    </cfRule>
    <cfRule type="expression" dxfId="5061" priority="5923">
      <formula>AND(EW28&lt;&gt;"",EU28="")</formula>
    </cfRule>
    <cfRule type="expression" dxfId="5060" priority="5924">
      <formula>AND(EU28&lt;&gt;"",EW28="")</formula>
    </cfRule>
  </conditionalFormatting>
  <conditionalFormatting sqref="EU28">
    <cfRule type="expression" dxfId="5059" priority="5922">
      <formula>AND(EQ28&lt;&gt;"",EU28&lt;&gt;"")</formula>
    </cfRule>
  </conditionalFormatting>
  <conditionalFormatting sqref="EQ28">
    <cfRule type="expression" dxfId="5058" priority="5919">
      <formula>AND(EQ28&lt;&gt;"",OR(ER28:EW28&lt;&gt;""))</formula>
    </cfRule>
  </conditionalFormatting>
  <conditionalFormatting sqref="EJ28">
    <cfRule type="expression" dxfId="5057" priority="5918">
      <formula>AND(EJ28&lt;&gt;"",OR(EK28:EP28&lt;&gt;""))</formula>
    </cfRule>
  </conditionalFormatting>
  <conditionalFormatting sqref="EX28">
    <cfRule type="expression" dxfId="5056" priority="5760">
      <formula>FL28&lt;&gt;""</formula>
    </cfRule>
    <cfRule type="expression" dxfId="5055" priority="5917">
      <formula>AND(EX28:FC28="")</formula>
    </cfRule>
  </conditionalFormatting>
  <conditionalFormatting sqref="EY28">
    <cfRule type="expression" dxfId="5054" priority="5759">
      <formula>FL28&lt;&gt;""</formula>
    </cfRule>
    <cfRule type="expression" dxfId="5053" priority="5916">
      <formula>AND(EX28:FC28="")</formula>
    </cfRule>
  </conditionalFormatting>
  <conditionalFormatting sqref="EZ28">
    <cfRule type="expression" dxfId="5052" priority="5758">
      <formula>FL28&lt;&gt;""</formula>
    </cfRule>
    <cfRule type="expression" dxfId="5051" priority="5915">
      <formula>AND(EX28:FC28="")</formula>
    </cfRule>
  </conditionalFormatting>
  <conditionalFormatting sqref="FA28">
    <cfRule type="expression" dxfId="5050" priority="5757">
      <formula>FL28&lt;&gt;""</formula>
    </cfRule>
    <cfRule type="expression" dxfId="5049" priority="5914">
      <formula>AND(EX28:FC28="")</formula>
    </cfRule>
  </conditionalFormatting>
  <conditionalFormatting sqref="FC28">
    <cfRule type="expression" dxfId="5048" priority="5755">
      <formula>FL28&lt;&gt;""</formula>
    </cfRule>
    <cfRule type="expression" dxfId="5047" priority="5913">
      <formula>AND(EX28:FC28="")</formula>
    </cfRule>
  </conditionalFormatting>
  <conditionalFormatting sqref="FB28">
    <cfRule type="expression" dxfId="5046" priority="5756">
      <formula>FL28&lt;&gt;""</formula>
    </cfRule>
    <cfRule type="expression" dxfId="5045" priority="5912">
      <formula>AND(EX28:FC28="")</formula>
    </cfRule>
  </conditionalFormatting>
  <conditionalFormatting sqref="FD28">
    <cfRule type="expression" dxfId="5044" priority="5754">
      <formula>FL28&lt;&gt;""</formula>
    </cfRule>
    <cfRule type="expression" dxfId="5043" priority="5911">
      <formula>FD28=""</formula>
    </cfRule>
  </conditionalFormatting>
  <conditionalFormatting sqref="FE28">
    <cfRule type="expression" dxfId="5042" priority="5909">
      <formula>AND(FD28&lt;&gt;"2人以上の体制",FE28&lt;&gt;"")</formula>
    </cfRule>
    <cfRule type="expression" dxfId="5041" priority="5910">
      <formula>AND(FD28="2人以上の体制",FE28="")</formula>
    </cfRule>
  </conditionalFormatting>
  <conditionalFormatting sqref="FF28">
    <cfRule type="expression" dxfId="5040" priority="5753">
      <formula>FL28&lt;&gt;""</formula>
    </cfRule>
    <cfRule type="expression" dxfId="5039" priority="5908">
      <formula>FF28=""</formula>
    </cfRule>
  </conditionalFormatting>
  <conditionalFormatting sqref="FG28">
    <cfRule type="expression" dxfId="5038" priority="5752">
      <formula>FL28&lt;&gt;""</formula>
    </cfRule>
    <cfRule type="expression" dxfId="5037" priority="5907">
      <formula>FG28=""</formula>
    </cfRule>
  </conditionalFormatting>
  <conditionalFormatting sqref="BN28">
    <cfRule type="expression" dxfId="5036" priority="5826">
      <formula>FL28&lt;&gt;""</formula>
    </cfRule>
    <cfRule type="expression" dxfId="5035" priority="5905">
      <formula>BN28=""</formula>
    </cfRule>
  </conditionalFormatting>
  <conditionalFormatting sqref="BO28">
    <cfRule type="expression" dxfId="5034" priority="5825">
      <formula>FL28&lt;&gt;""</formula>
    </cfRule>
    <cfRule type="expression" dxfId="5033" priority="5904">
      <formula>BO28=""</formula>
    </cfRule>
  </conditionalFormatting>
  <conditionalFormatting sqref="BP28">
    <cfRule type="expression" dxfId="5032" priority="5824">
      <formula>FL28&lt;&gt;""</formula>
    </cfRule>
    <cfRule type="expression" dxfId="5031" priority="5903">
      <formula>BP28=""</formula>
    </cfRule>
  </conditionalFormatting>
  <conditionalFormatting sqref="BQ28">
    <cfRule type="expression" dxfId="5030" priority="5823">
      <formula>FL28&lt;&gt;""</formula>
    </cfRule>
    <cfRule type="expression" dxfId="5029" priority="5892">
      <formula>AND(BQ28:BR28="")</formula>
    </cfRule>
  </conditionalFormatting>
  <conditionalFormatting sqref="BR28">
    <cfRule type="expression" dxfId="5028" priority="5822">
      <formula>FL28&lt;&gt;""</formula>
    </cfRule>
    <cfRule type="expression" dxfId="5027" priority="5902">
      <formula>AND(BQ28:BR28="")</formula>
    </cfRule>
  </conditionalFormatting>
  <conditionalFormatting sqref="BT28">
    <cfRule type="expression" dxfId="5026" priority="5897">
      <formula>AND(BS28="",BT28&lt;&gt;"")</formula>
    </cfRule>
    <cfRule type="expression" dxfId="5025" priority="5901">
      <formula>AND(BS28&lt;&gt;"",BT28="")</formula>
    </cfRule>
  </conditionalFormatting>
  <conditionalFormatting sqref="BU28">
    <cfRule type="expression" dxfId="5024" priority="5896">
      <formula>AND(BS28="",BU28&lt;&gt;"")</formula>
    </cfRule>
    <cfRule type="expression" dxfId="5023" priority="5900">
      <formula>AND(BS28&lt;&gt;"",BU28="")</formula>
    </cfRule>
  </conditionalFormatting>
  <conditionalFormatting sqref="BV28">
    <cfRule type="expression" dxfId="5022" priority="5895">
      <formula>AND(BS28="",BV28&lt;&gt;"")</formula>
    </cfRule>
    <cfRule type="expression" dxfId="5021" priority="5899">
      <formula>AND(BS28&lt;&gt;"",AND(BV28:BW28=""))</formula>
    </cfRule>
  </conditionalFormatting>
  <conditionalFormatting sqref="BW28">
    <cfRule type="expression" dxfId="5020" priority="5894">
      <formula>AND(BS28="",BW28&lt;&gt;"")</formula>
    </cfRule>
    <cfRule type="expression" dxfId="5019" priority="5898">
      <formula>AND(BS28&lt;&gt;"",AND(BV28:BW28=""))</formula>
    </cfRule>
  </conditionalFormatting>
  <conditionalFormatting sqref="BS28">
    <cfRule type="expression" dxfId="5018" priority="5893">
      <formula>AND(BS28="",OR(BT28:BW28&lt;&gt;""))</formula>
    </cfRule>
  </conditionalFormatting>
  <conditionalFormatting sqref="BX28">
    <cfRule type="expression" dxfId="5017" priority="5821">
      <formula>FL28&lt;&gt;""</formula>
    </cfRule>
    <cfRule type="expression" dxfId="5016" priority="5891">
      <formula>BX28=""</formula>
    </cfRule>
  </conditionalFormatting>
  <conditionalFormatting sqref="BY28">
    <cfRule type="expression" dxfId="5015" priority="5820">
      <formula>FL28&lt;&gt;""</formula>
    </cfRule>
    <cfRule type="expression" dxfId="5014" priority="5890">
      <formula>BY28=""</formula>
    </cfRule>
  </conditionalFormatting>
  <conditionalFormatting sqref="CB28">
    <cfRule type="expression" dxfId="5013" priority="5819">
      <formula>FL28&lt;&gt;""</formula>
    </cfRule>
    <cfRule type="expression" dxfId="5012" priority="5889">
      <formula>CB28=""</formula>
    </cfRule>
  </conditionalFormatting>
  <conditionalFormatting sqref="CC28">
    <cfRule type="expression" dxfId="5011" priority="5818">
      <formula>FL28&lt;&gt;""</formula>
    </cfRule>
    <cfRule type="expression" dxfId="5010" priority="5888">
      <formula>CC28=""</formula>
    </cfRule>
  </conditionalFormatting>
  <conditionalFormatting sqref="CD28">
    <cfRule type="expression" dxfId="5009" priority="5817">
      <formula>FL28&lt;&gt;""</formula>
    </cfRule>
    <cfRule type="expression" dxfId="5008" priority="5887">
      <formula>CD28=""</formula>
    </cfRule>
  </conditionalFormatting>
  <conditionalFormatting sqref="FJ28">
    <cfRule type="expression" dxfId="5007" priority="5886">
      <formula>FJ28=""</formula>
    </cfRule>
  </conditionalFormatting>
  <conditionalFormatting sqref="H28">
    <cfRule type="expression" dxfId="5006" priority="5867">
      <formula>FL28&lt;&gt;""</formula>
    </cfRule>
    <cfRule type="expression" dxfId="5005" priority="5883">
      <formula>H28=""</formula>
    </cfRule>
  </conditionalFormatting>
  <conditionalFormatting sqref="B28">
    <cfRule type="expression" dxfId="5004" priority="5751">
      <formula>FL28&lt;&gt;""</formula>
    </cfRule>
    <cfRule type="expression" dxfId="5003" priority="5882">
      <formula>B28=""</formula>
    </cfRule>
  </conditionalFormatting>
  <conditionalFormatting sqref="CE28">
    <cfRule type="expression" dxfId="5002" priority="5816">
      <formula>FL28&lt;&gt;""</formula>
    </cfRule>
    <cfRule type="expression" dxfId="5001" priority="5881">
      <formula>CE28=""</formula>
    </cfRule>
  </conditionalFormatting>
  <conditionalFormatting sqref="EI28">
    <cfRule type="expression" dxfId="5000" priority="5880">
      <formula>AND(OR(EB28:EG28&lt;&gt;""),EI28="")</formula>
    </cfRule>
  </conditionalFormatting>
  <conditionalFormatting sqref="BD28">
    <cfRule type="expression" dxfId="4999" priority="5827">
      <formula>FL28&lt;&gt;""</formula>
    </cfRule>
    <cfRule type="expression" dxfId="4998" priority="5879">
      <formula>BD28=""</formula>
    </cfRule>
  </conditionalFormatting>
  <conditionalFormatting sqref="BE28">
    <cfRule type="expression" dxfId="4997" priority="5878">
      <formula>AND(BD28="同居",AND(BE28="",BF28=""))</formula>
    </cfRule>
  </conditionalFormatting>
  <conditionalFormatting sqref="CA28">
    <cfRule type="expression" dxfId="4996" priority="5877">
      <formula>AND(BZ28&lt;&gt;"",CA28="")</formula>
    </cfRule>
  </conditionalFormatting>
  <conditionalFormatting sqref="BZ28">
    <cfRule type="expression" dxfId="4995" priority="5876">
      <formula>AND(BZ28="",CA28&lt;&gt;"")</formula>
    </cfRule>
  </conditionalFormatting>
  <conditionalFormatting sqref="DT28">
    <cfRule type="expression" dxfId="4994" priority="5777">
      <formula>FL28&lt;&gt;""</formula>
    </cfRule>
    <cfRule type="expression" dxfId="4993" priority="5873">
      <formula>AND(DT28&lt;&gt;"",DS28="")</formula>
    </cfRule>
    <cfRule type="expression" dxfId="4992" priority="5874">
      <formula>AND(DS28&lt;&gt;"自立",DT28="")</formula>
    </cfRule>
    <cfRule type="expression" dxfId="4991" priority="5875">
      <formula>AND(DS28="自立",DT28&lt;&gt;"")</formula>
    </cfRule>
  </conditionalFormatting>
  <conditionalFormatting sqref="DV28">
    <cfRule type="expression" dxfId="4990" priority="5775">
      <formula>FL28&lt;&gt;""</formula>
    </cfRule>
    <cfRule type="expression" dxfId="4989" priority="5870">
      <formula>AND(DV28&lt;&gt;"",DU28="")</formula>
    </cfRule>
    <cfRule type="expression" dxfId="4988" priority="5871">
      <formula>AND(DU28="自立",DV28&lt;&gt;"")</formula>
    </cfRule>
    <cfRule type="expression" dxfId="4987" priority="5872">
      <formula>AND(DU28&lt;&gt;"自立",DV28="")</formula>
    </cfRule>
  </conditionalFormatting>
  <conditionalFormatting sqref="I28">
    <cfRule type="expression" dxfId="4986" priority="5869">
      <formula>I28=""</formula>
    </cfRule>
  </conditionalFormatting>
  <conditionalFormatting sqref="O28">
    <cfRule type="expression" dxfId="4985" priority="5863">
      <formula>FL28&lt;&gt;""</formula>
    </cfRule>
    <cfRule type="expression" dxfId="4984" priority="5868">
      <formula>O28=""</formula>
    </cfRule>
  </conditionalFormatting>
  <conditionalFormatting sqref="FM28">
    <cfRule type="expression" dxfId="4983" priority="5746">
      <formula>AND(FM28="",AND(P28:FI28=""))</formula>
    </cfRule>
    <cfRule type="expression" dxfId="4982" priority="5747">
      <formula>AND(FM28&lt;&gt;"",OR(P28:FI28&lt;&gt;""))</formula>
    </cfRule>
  </conditionalFormatting>
  <conditionalFormatting sqref="FL28">
    <cfRule type="expression" dxfId="4981" priority="5748">
      <formula>AND(FL28="",AND(P28:FI28=""))</formula>
    </cfRule>
    <cfRule type="expression" dxfId="4980" priority="5750">
      <formula>AND(FL28&lt;&gt;"",OR(P28:FI28&lt;&gt;""))</formula>
    </cfRule>
  </conditionalFormatting>
  <conditionalFormatting sqref="FK28">
    <cfRule type="expression" dxfId="4979" priority="5749">
      <formula>FK28=""</formula>
    </cfRule>
  </conditionalFormatting>
  <conditionalFormatting sqref="C29">
    <cfRule type="expression" dxfId="4978" priority="5745">
      <formula>C29=""</formula>
    </cfRule>
  </conditionalFormatting>
  <conditionalFormatting sqref="D29">
    <cfRule type="expression" dxfId="4977" priority="5744">
      <formula>D29=""</formula>
    </cfRule>
  </conditionalFormatting>
  <conditionalFormatting sqref="E29">
    <cfRule type="expression" dxfId="4976" priority="5743">
      <formula>E29=""</formula>
    </cfRule>
  </conditionalFormatting>
  <conditionalFormatting sqref="G29">
    <cfRule type="expression" dxfId="4975" priority="5742">
      <formula>G29=""</formula>
    </cfRule>
  </conditionalFormatting>
  <conditionalFormatting sqref="J29">
    <cfRule type="expression" dxfId="4974" priority="5483">
      <formula>FL29&lt;&gt;""</formula>
    </cfRule>
    <cfRule type="expression" dxfId="4973" priority="5741">
      <formula>AND(J29="",K29="")</formula>
    </cfRule>
  </conditionalFormatting>
  <conditionalFormatting sqref="K29">
    <cfRule type="expression" dxfId="4972" priority="5482">
      <formula>FL29&lt;&gt;""</formula>
    </cfRule>
    <cfRule type="expression" dxfId="4971" priority="5740">
      <formula>AND(J29="",K29="")</formula>
    </cfRule>
  </conditionalFormatting>
  <conditionalFormatting sqref="N29">
    <cfRule type="expression" dxfId="4970" priority="5481">
      <formula>FL29&lt;&gt;""</formula>
    </cfRule>
    <cfRule type="expression" dxfId="4969" priority="5739">
      <formula>N29=""</formula>
    </cfRule>
  </conditionalFormatting>
  <conditionalFormatting sqref="P29">
    <cfRule type="expression" dxfId="4968" priority="5479">
      <formula>FL29&lt;&gt;""</formula>
    </cfRule>
    <cfRule type="expression" dxfId="4967" priority="5737">
      <formula>AND(P29&lt;&gt;"",OR(Q29:AC29&lt;&gt;""))</formula>
    </cfRule>
    <cfRule type="expression" dxfId="4966" priority="5738">
      <formula>AND(P29="",AND(Q29:AC29=""))</formula>
    </cfRule>
  </conditionalFormatting>
  <conditionalFormatting sqref="Q29">
    <cfRule type="expression" dxfId="4965" priority="5478">
      <formula>FL29&lt;&gt;""</formula>
    </cfRule>
    <cfRule type="expression" dxfId="4964" priority="5735">
      <formula>AND(P29&lt;&gt;"",OR(Q29:AC29&lt;&gt;""))</formula>
    </cfRule>
    <cfRule type="expression" dxfId="4963" priority="5736">
      <formula>AND(P29="",AND(Q29:AC29=""))</formula>
    </cfRule>
  </conditionalFormatting>
  <conditionalFormatting sqref="R29">
    <cfRule type="expression" dxfId="4962" priority="5477">
      <formula>FL29&lt;&gt;""</formula>
    </cfRule>
    <cfRule type="expression" dxfId="4961" priority="5733">
      <formula>AND(P29&lt;&gt;"",OR(Q29:AC29&lt;&gt;""))</formula>
    </cfRule>
    <cfRule type="expression" dxfId="4960" priority="5734">
      <formula>AND(P29="",AND(Q29:AC29=""))</formula>
    </cfRule>
  </conditionalFormatting>
  <conditionalFormatting sqref="S29">
    <cfRule type="expression" dxfId="4959" priority="5476">
      <formula>FL29&lt;&gt;""</formula>
    </cfRule>
    <cfRule type="expression" dxfId="4958" priority="5721">
      <formula>AND(P29&lt;&gt;"",OR(Q29:AC29&lt;&gt;""))</formula>
    </cfRule>
    <cfRule type="expression" dxfId="4957" priority="5732">
      <formula>AND(P29="",AND(Q29:AC29=""))</formula>
    </cfRule>
  </conditionalFormatting>
  <conditionalFormatting sqref="T29">
    <cfRule type="expression" dxfId="4956" priority="5475">
      <formula>FL29&lt;&gt;""</formula>
    </cfRule>
    <cfRule type="expression" dxfId="4955" priority="5720">
      <formula>AND(P29&lt;&gt;"",OR(Q29:AC29&lt;&gt;""))</formula>
    </cfRule>
    <cfRule type="expression" dxfId="4954" priority="5731">
      <formula>AND(P29="",AND(Q29:AC29=""))</formula>
    </cfRule>
  </conditionalFormatting>
  <conditionalFormatting sqref="U29">
    <cfRule type="expression" dxfId="4953" priority="5474">
      <formula>FL29&lt;&gt;""</formula>
    </cfRule>
    <cfRule type="expression" dxfId="4952" priority="5719">
      <formula>AND(P29&lt;&gt;"",OR(Q29:AC29&lt;&gt;""))</formula>
    </cfRule>
    <cfRule type="expression" dxfId="4951" priority="5730">
      <formula>AND(P29="",AND(Q29:AC29=""))</formula>
    </cfRule>
  </conditionalFormatting>
  <conditionalFormatting sqref="V29">
    <cfRule type="expression" dxfId="4950" priority="5473">
      <formula>FL29&lt;&gt;""</formula>
    </cfRule>
    <cfRule type="expression" dxfId="4949" priority="5718">
      <formula>AND(P29&lt;&gt;"",OR(Q29:AC29&lt;&gt;""))</formula>
    </cfRule>
    <cfRule type="expression" dxfId="4948" priority="5729">
      <formula>AND(P29="",AND(Q29:AC29=""))</formula>
    </cfRule>
  </conditionalFormatting>
  <conditionalFormatting sqref="W29">
    <cfRule type="expression" dxfId="4947" priority="5472">
      <formula>FL29&lt;&gt;""</formula>
    </cfRule>
    <cfRule type="expression" dxfId="4946" priority="5717">
      <formula>AND(P29&lt;&gt;"",OR(Q29:AC29&lt;&gt;""))</formula>
    </cfRule>
    <cfRule type="expression" dxfId="4945" priority="5728">
      <formula>AND(P29="",AND(Q29:AC29=""))</formula>
    </cfRule>
  </conditionalFormatting>
  <conditionalFormatting sqref="X29">
    <cfRule type="expression" dxfId="4944" priority="5471">
      <formula>FL29&lt;&gt;""</formula>
    </cfRule>
    <cfRule type="expression" dxfId="4943" priority="5716">
      <formula>AND(P29&lt;&gt;"",OR(Q29:AC29&lt;&gt;""))</formula>
    </cfRule>
    <cfRule type="expression" dxfId="4942" priority="5727">
      <formula>AND(P29="",AND(Q29:AC29=""))</formula>
    </cfRule>
  </conditionalFormatting>
  <conditionalFormatting sqref="Y29">
    <cfRule type="expression" dxfId="4941" priority="5470">
      <formula>FL29&lt;&gt;""</formula>
    </cfRule>
    <cfRule type="expression" dxfId="4940" priority="5715">
      <formula>AND(P29&lt;&gt;"",OR(Q29:AC29&lt;&gt;""))</formula>
    </cfRule>
    <cfRule type="expression" dxfId="4939" priority="5726">
      <formula>AND(P29="",AND(Q29:AC29=""))</formula>
    </cfRule>
  </conditionalFormatting>
  <conditionalFormatting sqref="Z29">
    <cfRule type="expression" dxfId="4938" priority="5469">
      <formula>FL29&lt;&gt;""</formula>
    </cfRule>
    <cfRule type="expression" dxfId="4937" priority="5714">
      <formula>AND(P29&lt;&gt;"",OR(Q29:AC29&lt;&gt;""))</formula>
    </cfRule>
    <cfRule type="expression" dxfId="4936" priority="5725">
      <formula>AND(P29="",AND(Q29:AC29=""))</formula>
    </cfRule>
  </conditionalFormatting>
  <conditionalFormatting sqref="AA29">
    <cfRule type="expression" dxfId="4935" priority="5468">
      <formula>FL29&lt;&gt;""</formula>
    </cfRule>
    <cfRule type="expression" dxfId="4934" priority="5713">
      <formula>AND(P29&lt;&gt;"",OR(Q29:AC29&lt;&gt;""))</formula>
    </cfRule>
    <cfRule type="expression" dxfId="4933" priority="5724">
      <formula>AND(P29="",AND(Q29:AC29=""))</formula>
    </cfRule>
  </conditionalFormatting>
  <conditionalFormatting sqref="AB29">
    <cfRule type="expression" dxfId="4932" priority="5467">
      <formula>FL29&lt;&gt;""</formula>
    </cfRule>
    <cfRule type="expression" dxfId="4931" priority="5712">
      <formula>AND(P29&lt;&gt;"",OR(Q29:AC29&lt;&gt;""))</formula>
    </cfRule>
    <cfRule type="expression" dxfId="4930" priority="5723">
      <formula>AND(P29="",AND(Q29:AC29=""))</formula>
    </cfRule>
  </conditionalFormatting>
  <conditionalFormatting sqref="AC29">
    <cfRule type="expression" dxfId="4929" priority="5466">
      <formula>FL29&lt;&gt;""</formula>
    </cfRule>
    <cfRule type="expression" dxfId="4928" priority="5711">
      <formula>AND(P29&lt;&gt;"",OR(Q29:AC29&lt;&gt;""))</formula>
    </cfRule>
    <cfRule type="expression" dxfId="4927" priority="5722">
      <formula>AND(P29="",AND(Q29:AC29=""))</formula>
    </cfRule>
  </conditionalFormatting>
  <conditionalFormatting sqref="AD29">
    <cfRule type="expression" dxfId="4926" priority="5465">
      <formula>FL29&lt;&gt;""</formula>
    </cfRule>
    <cfRule type="expression" dxfId="4925" priority="5708">
      <formula>AND(AD29="無",OR(AE29:AH29&lt;&gt;""))</formula>
    </cfRule>
    <cfRule type="expression" dxfId="4924" priority="5709">
      <formula>AND(AD29="有",AND(AE29:AH29=""))</formula>
    </cfRule>
    <cfRule type="expression" dxfId="4923" priority="5710">
      <formula>AD29=""</formula>
    </cfRule>
  </conditionalFormatting>
  <conditionalFormatting sqref="AE29">
    <cfRule type="expression" dxfId="4922" priority="5703">
      <formula>AND(AD29="無",OR(AE29:AH29&lt;&gt;""))</formula>
    </cfRule>
    <cfRule type="expression" dxfId="4921" priority="5707">
      <formula>AND(AD29="有",AND(AE29:AH29=""))</formula>
    </cfRule>
  </conditionalFormatting>
  <conditionalFormatting sqref="AF29">
    <cfRule type="expression" dxfId="4920" priority="5702">
      <formula>AND(AD29="無",OR(AE29:AH29&lt;&gt;""))</formula>
    </cfRule>
    <cfRule type="expression" dxfId="4919" priority="5706">
      <formula>AND(AD29="有",AND(AE29:AH29=""))</formula>
    </cfRule>
  </conditionalFormatting>
  <conditionalFormatting sqref="AG29">
    <cfRule type="expression" dxfId="4918" priority="5701">
      <formula>AND(AD29="無",OR(AE29:AH29&lt;&gt;""))</formula>
    </cfRule>
    <cfRule type="expression" dxfId="4917" priority="5705">
      <formula>AND(AD29="有",AND(AE29:AH29=""))</formula>
    </cfRule>
  </conditionalFormatting>
  <conditionalFormatting sqref="AH29">
    <cfRule type="expression" dxfId="4916" priority="5700">
      <formula>AND(AD29="無",OR(AE29:AH29&lt;&gt;""))</formula>
    </cfRule>
    <cfRule type="expression" dxfId="4915" priority="5704">
      <formula>AND(AD29="有",AND(AE29:AH29=""))</formula>
    </cfRule>
  </conditionalFormatting>
  <conditionalFormatting sqref="AI29">
    <cfRule type="expression" dxfId="4914" priority="5464">
      <formula>FL29&lt;&gt;""</formula>
    </cfRule>
    <cfRule type="expression" dxfId="4913" priority="5699">
      <formula>AI29=""</formula>
    </cfRule>
  </conditionalFormatting>
  <conditionalFormatting sqref="AJ29">
    <cfRule type="expression" dxfId="4912" priority="5463">
      <formula>FL29&lt;&gt;""</formula>
    </cfRule>
    <cfRule type="expression" dxfId="4911" priority="5698">
      <formula>AJ29=""</formula>
    </cfRule>
  </conditionalFormatting>
  <conditionalFormatting sqref="AK29">
    <cfRule type="expression" dxfId="4910" priority="5462">
      <formula>FL29&lt;&gt;""</formula>
    </cfRule>
    <cfRule type="expression" dxfId="4909" priority="5697">
      <formula>AK29=""</formula>
    </cfRule>
  </conditionalFormatting>
  <conditionalFormatting sqref="AL29">
    <cfRule type="expression" dxfId="4908" priority="5461">
      <formula>FL29&lt;&gt;""</formula>
    </cfRule>
    <cfRule type="expression" dxfId="4907" priority="5696">
      <formula>AL29=""</formula>
    </cfRule>
  </conditionalFormatting>
  <conditionalFormatting sqref="AM29">
    <cfRule type="expression" dxfId="4906" priority="5460">
      <formula>FL29&lt;&gt;""</formula>
    </cfRule>
    <cfRule type="expression" dxfId="4905" priority="5691">
      <formula>AND(AM29="なし",AN29&lt;&gt;"")</formula>
    </cfRule>
    <cfRule type="expression" dxfId="4904" priority="5692">
      <formula>AND(AM29="あり",AN29="")</formula>
    </cfRule>
    <cfRule type="expression" dxfId="4903" priority="5695">
      <formula>AM29=""</formula>
    </cfRule>
  </conditionalFormatting>
  <conditionalFormatting sqref="AN29">
    <cfRule type="expression" dxfId="4902" priority="5693">
      <formula>AND(AM29="なし",AN29&lt;&gt;"")</formula>
    </cfRule>
    <cfRule type="expression" dxfId="4901" priority="5694">
      <formula>AND(AM29="あり",AN29="")</formula>
    </cfRule>
  </conditionalFormatting>
  <conditionalFormatting sqref="AO29">
    <cfRule type="expression" dxfId="4900" priority="5459">
      <formula>FL29&lt;&gt;""</formula>
    </cfRule>
    <cfRule type="expression" dxfId="4899" priority="5689">
      <formula>AND(AO29&lt;&gt;"",OR(AP29:BC29&lt;&gt;""))</formula>
    </cfRule>
    <cfRule type="expression" dxfId="4898" priority="5690">
      <formula>AND(AO29="",AND(AP29:BC29=""))</formula>
    </cfRule>
  </conditionalFormatting>
  <conditionalFormatting sqref="AP29">
    <cfRule type="expression" dxfId="4897" priority="5458">
      <formula>FL29&lt;&gt;""</formula>
    </cfRule>
    <cfRule type="expression" dxfId="4896" priority="5687">
      <formula>AND(AO29&lt;&gt;"",OR(AP29:BC29&lt;&gt;""))</formula>
    </cfRule>
    <cfRule type="expression" dxfId="4895" priority="5688">
      <formula>AND(AO29="",AND(AP29:BC29=""))</formula>
    </cfRule>
  </conditionalFormatting>
  <conditionalFormatting sqref="AQ29">
    <cfRule type="expression" dxfId="4894" priority="5457">
      <formula>FL29&lt;&gt;""</formula>
    </cfRule>
    <cfRule type="expression" dxfId="4893" priority="5685">
      <formula>AND(AO29&lt;&gt;"",OR(AP29:BC29&lt;&gt;""))</formula>
    </cfRule>
    <cfRule type="expression" dxfId="4892" priority="5686">
      <formula>AND(AO29="",AND(AP29:BC29=""))</formula>
    </cfRule>
  </conditionalFormatting>
  <conditionalFormatting sqref="AR29">
    <cfRule type="expression" dxfId="4891" priority="5456">
      <formula>FL29&lt;&gt;""</formula>
    </cfRule>
    <cfRule type="expression" dxfId="4890" priority="5683">
      <formula>AND(AO29&lt;&gt;"",OR(AP29:BC29&lt;&gt;""))</formula>
    </cfRule>
    <cfRule type="expression" dxfId="4889" priority="5684">
      <formula>AND(AO29="",AND(AP29:BC29=""))</formula>
    </cfRule>
  </conditionalFormatting>
  <conditionalFormatting sqref="AS29">
    <cfRule type="expression" dxfId="4888" priority="5455">
      <formula>FL29&lt;&gt;""</formula>
    </cfRule>
    <cfRule type="expression" dxfId="4887" priority="5681">
      <formula>AND(AO29&lt;&gt;"",OR(AP29:BC29&lt;&gt;""))</formula>
    </cfRule>
    <cfRule type="expression" dxfId="4886" priority="5682">
      <formula>AND(AO29="",AND(AP29:BC29=""))</formula>
    </cfRule>
  </conditionalFormatting>
  <conditionalFormatting sqref="AT29">
    <cfRule type="expression" dxfId="4885" priority="5454">
      <formula>FL29&lt;&gt;""</formula>
    </cfRule>
    <cfRule type="expression" dxfId="4884" priority="5679">
      <formula>AND(AO29&lt;&gt;"",OR(AP29:BC29&lt;&gt;""))</formula>
    </cfRule>
    <cfRule type="expression" dxfId="4883" priority="5680">
      <formula>AND(AO29="",AND(AP29:BC29=""))</formula>
    </cfRule>
  </conditionalFormatting>
  <conditionalFormatting sqref="AU29">
    <cfRule type="expression" dxfId="4882" priority="5453">
      <formula>FL29&lt;&gt;""</formula>
    </cfRule>
    <cfRule type="expression" dxfId="4881" priority="5677">
      <formula>AND(AO29&lt;&gt;"",OR(AP29:BC29&lt;&gt;""))</formula>
    </cfRule>
    <cfRule type="expression" dxfId="4880" priority="5678">
      <formula>AND(AO29="",AND(AP29:BC29=""))</formula>
    </cfRule>
  </conditionalFormatting>
  <conditionalFormatting sqref="AV29">
    <cfRule type="expression" dxfId="4879" priority="5452">
      <formula>FL29&lt;&gt;""</formula>
    </cfRule>
    <cfRule type="expression" dxfId="4878" priority="5675">
      <formula>AND(AO29&lt;&gt;"",OR(AP29:BC29&lt;&gt;""))</formula>
    </cfRule>
    <cfRule type="expression" dxfId="4877" priority="5676">
      <formula>AND(AO29="",AND(AP29:BC29=""))</formula>
    </cfRule>
  </conditionalFormatting>
  <conditionalFormatting sqref="AW29">
    <cfRule type="expression" dxfId="4876" priority="5451">
      <formula>FL29&lt;&gt;""</formula>
    </cfRule>
    <cfRule type="expression" dxfId="4875" priority="5673">
      <formula>AND(AO29&lt;&gt;"",OR(AP29:BC29&lt;&gt;""))</formula>
    </cfRule>
    <cfRule type="expression" dxfId="4874" priority="5674">
      <formula>AND(AO29="",AND(AP29:BC29=""))</formula>
    </cfRule>
  </conditionalFormatting>
  <conditionalFormatting sqref="AX29">
    <cfRule type="expression" dxfId="4873" priority="5450">
      <formula>FL29&lt;&gt;""</formula>
    </cfRule>
    <cfRule type="expression" dxfId="4872" priority="5671">
      <formula>AND(AO29&lt;&gt;"",OR(AP29:BC29&lt;&gt;""))</formula>
    </cfRule>
    <cfRule type="expression" dxfId="4871" priority="5672">
      <formula>AND(AO29="",AND(AP29:BC29=""))</formula>
    </cfRule>
  </conditionalFormatting>
  <conditionalFormatting sqref="AY29">
    <cfRule type="expression" dxfId="4870" priority="5449">
      <formula>FL29&lt;&gt;""</formula>
    </cfRule>
    <cfRule type="expression" dxfId="4869" priority="5669">
      <formula>AND(AO29&lt;&gt;"",OR(AP29:BC29&lt;&gt;""))</formula>
    </cfRule>
    <cfRule type="expression" dxfId="4868" priority="5670">
      <formula>AND(AO29="",AND(AP29:BC29=""))</formula>
    </cfRule>
  </conditionalFormatting>
  <conditionalFormatting sqref="AZ29">
    <cfRule type="expression" dxfId="4867" priority="5448">
      <formula>FL29&lt;&gt;""</formula>
    </cfRule>
    <cfRule type="expression" dxfId="4866" priority="5667">
      <formula>AND(AO29&lt;&gt;"",OR(AP29:BC29&lt;&gt;""))</formula>
    </cfRule>
    <cfRule type="expression" dxfId="4865" priority="5668">
      <formula>AND(AO29="",AND(AP29:BC29=""))</formula>
    </cfRule>
  </conditionalFormatting>
  <conditionalFormatting sqref="BA29">
    <cfRule type="expression" dxfId="4864" priority="5447">
      <formula>FL29&lt;&gt;""</formula>
    </cfRule>
    <cfRule type="expression" dxfId="4863" priority="5665">
      <formula>AND(AO29&lt;&gt;"",OR(AP29:BC29&lt;&gt;""))</formula>
    </cfRule>
    <cfRule type="expression" dxfId="4862" priority="5666">
      <formula>AND(AO29="",AND(AP29:BC29=""))</formula>
    </cfRule>
  </conditionalFormatting>
  <conditionalFormatting sqref="BB29">
    <cfRule type="expression" dxfId="4861" priority="5446">
      <formula>FL29&lt;&gt;""</formula>
    </cfRule>
    <cfRule type="expression" dxfId="4860" priority="5663">
      <formula>AND(AO29&lt;&gt;"",OR(AP29:BC29&lt;&gt;""))</formula>
    </cfRule>
    <cfRule type="expression" dxfId="4859" priority="5664">
      <formula>AND(AO29="",AND(AP29:BC29=""))</formula>
    </cfRule>
  </conditionalFormatting>
  <conditionalFormatting sqref="BC29">
    <cfRule type="expression" dxfId="4858" priority="5445">
      <formula>FL29&lt;&gt;""</formula>
    </cfRule>
    <cfRule type="expression" dxfId="4857" priority="5661">
      <formula>AND(AO29&lt;&gt;"",OR(AP29:BC29&lt;&gt;""))</formula>
    </cfRule>
    <cfRule type="expression" dxfId="4856" priority="5662">
      <formula>AND(AO29="",AND(AP29:BC29=""))</formula>
    </cfRule>
  </conditionalFormatting>
  <conditionalFormatting sqref="BF29">
    <cfRule type="expression" dxfId="4855" priority="5502">
      <formula>AND(BD29="独居",BF29&gt;=1)</formula>
    </cfRule>
    <cfRule type="expression" dxfId="4854" priority="5659">
      <formula>AND(BD29="同居",AND(BM29="",BF29&lt;&gt;COUNTA(BH29:BL29)))</formula>
    </cfRule>
    <cfRule type="expression" dxfId="4853" priority="5660">
      <formula>AND(BD29="同居",OR(BF29="",BF29=0))</formula>
    </cfRule>
  </conditionalFormatting>
  <conditionalFormatting sqref="BG29">
    <cfRule type="expression" dxfId="4852" priority="5657">
      <formula>AND(BD29="独居",BG29&gt;=1)</formula>
    </cfRule>
    <cfRule type="expression" dxfId="4851" priority="5658">
      <formula>AND(BD29="同居",OR(BG29="",BG29&gt;BF29))</formula>
    </cfRule>
  </conditionalFormatting>
  <conditionalFormatting sqref="BH29">
    <cfRule type="expression" dxfId="4850" priority="5650">
      <formula>AND(BD29="独居",OR(BH29:BM29&lt;&gt;""))</formula>
    </cfRule>
    <cfRule type="expression" dxfId="4849" priority="5656">
      <formula>AND(BD29="同居",AND(BM29="",BF29&lt;&gt;COUNTA(BH29:BL29)))</formula>
    </cfRule>
  </conditionalFormatting>
  <conditionalFormatting sqref="BI29">
    <cfRule type="expression" dxfId="4848" priority="5649">
      <formula>AND(BD29="独居",OR(BH29:BM29&lt;&gt;""))</formula>
    </cfRule>
    <cfRule type="expression" dxfId="4847" priority="5655">
      <formula>AND(BD29="同居",AND(BM29="",BF29&lt;&gt;COUNTA(BH29:BL29)))</formula>
    </cfRule>
  </conditionalFormatting>
  <conditionalFormatting sqref="BJ29">
    <cfRule type="expression" dxfId="4846" priority="5648">
      <formula>AND(BD29="独居",OR(BH29:BM29&lt;&gt;""))</formula>
    </cfRule>
    <cfRule type="expression" dxfId="4845" priority="5654">
      <formula>AND(BD29="同居",AND(BM29="",BF29&lt;&gt;COUNTA(BH29:BL29)))</formula>
    </cfRule>
  </conditionalFormatting>
  <conditionalFormatting sqref="BK29">
    <cfRule type="expression" dxfId="4844" priority="5647">
      <formula>AND(BD29="独居",OR(BH29:BM29&lt;&gt;""))</formula>
    </cfRule>
    <cfRule type="expression" dxfId="4843" priority="5653">
      <formula>AND(BD29="同居",AND(BM29="",BF29&lt;&gt;COUNTA(BH29:BL29)))</formula>
    </cfRule>
  </conditionalFormatting>
  <conditionalFormatting sqref="BL29">
    <cfRule type="expression" dxfId="4842" priority="5646">
      <formula>AND(BD29="独居",OR(BH29:BM29&lt;&gt;""))</formula>
    </cfRule>
    <cfRule type="expression" dxfId="4841" priority="5652">
      <formula>AND(BD29="同居",AND(BM29="",BF29&lt;&gt;COUNTA(BH29:BL29)))</formula>
    </cfRule>
  </conditionalFormatting>
  <conditionalFormatting sqref="BM29">
    <cfRule type="expression" dxfId="4840" priority="5645">
      <formula>AND(BD29="独居",OR(BH29:BM29&lt;&gt;""))</formula>
    </cfRule>
    <cfRule type="expression" dxfId="4839" priority="5651">
      <formula>AND(BD29="同居",AND(BM29="",BF29&lt;&gt;COUNTA(BH29:BL29)))</formula>
    </cfRule>
  </conditionalFormatting>
  <conditionalFormatting sqref="CF29">
    <cfRule type="expression" dxfId="4838" priority="5432">
      <formula>FL29&lt;&gt;""</formula>
    </cfRule>
    <cfRule type="expression" dxfId="4837" priority="5644">
      <formula>CF29=""</formula>
    </cfRule>
  </conditionalFormatting>
  <conditionalFormatting sqref="CG29">
    <cfRule type="expression" dxfId="4836" priority="5431">
      <formula>FL29&lt;&gt;""</formula>
    </cfRule>
    <cfRule type="expression" dxfId="4835" priority="5643">
      <formula>CG29=""</formula>
    </cfRule>
  </conditionalFormatting>
  <conditionalFormatting sqref="CH29">
    <cfRule type="expression" dxfId="4834" priority="5430">
      <formula>FL29&lt;&gt;""</formula>
    </cfRule>
    <cfRule type="expression" dxfId="4833" priority="5642">
      <formula>CH29=""</formula>
    </cfRule>
  </conditionalFormatting>
  <conditionalFormatting sqref="CI29">
    <cfRule type="expression" dxfId="4832" priority="5429">
      <formula>FL29&lt;&gt;""</formula>
    </cfRule>
    <cfRule type="expression" dxfId="4831" priority="5641">
      <formula>CI29=""</formula>
    </cfRule>
  </conditionalFormatting>
  <conditionalFormatting sqref="CJ29">
    <cfRule type="expression" dxfId="4830" priority="5428">
      <formula>FL29&lt;&gt;""</formula>
    </cfRule>
    <cfRule type="expression" dxfId="4829" priority="5640">
      <formula>CJ29=""</formula>
    </cfRule>
  </conditionalFormatting>
  <conditionalFormatting sqref="CK29">
    <cfRule type="expression" dxfId="4828" priority="5427">
      <formula>FL29&lt;&gt;""</formula>
    </cfRule>
    <cfRule type="expression" dxfId="4827" priority="5639">
      <formula>CK29=""</formula>
    </cfRule>
  </conditionalFormatting>
  <conditionalFormatting sqref="CL29">
    <cfRule type="expression" dxfId="4826" priority="5426">
      <formula>FL29&lt;&gt;""</formula>
    </cfRule>
    <cfRule type="expression" dxfId="4825" priority="5638">
      <formula>CL29=""</formula>
    </cfRule>
  </conditionalFormatting>
  <conditionalFormatting sqref="CM29">
    <cfRule type="expression" dxfId="4824" priority="5425">
      <formula>FL29&lt;&gt;""</formula>
    </cfRule>
    <cfRule type="expression" dxfId="4823" priority="5637">
      <formula>CM29=""</formula>
    </cfRule>
  </conditionalFormatting>
  <conditionalFormatting sqref="CN29">
    <cfRule type="expression" dxfId="4822" priority="5501">
      <formula>AND(CM29=0,CN29&lt;&gt;"")</formula>
    </cfRule>
    <cfRule type="expression" dxfId="4821" priority="5636">
      <formula>AND(CM29&gt;0,CN29="")</formula>
    </cfRule>
  </conditionalFormatting>
  <conditionalFormatting sqref="CO29">
    <cfRule type="expression" dxfId="4820" priority="5424">
      <formula>FL29&lt;&gt;""</formula>
    </cfRule>
    <cfRule type="expression" dxfId="4819" priority="5634">
      <formula>AND(CO29&lt;&gt;"",OR(CP29:CS29&lt;&gt;""))</formula>
    </cfRule>
    <cfRule type="expression" dxfId="4818" priority="5635">
      <formula>AND(CO29="",AND(CP29:CS29=""))</formula>
    </cfRule>
  </conditionalFormatting>
  <conditionalFormatting sqref="CP29">
    <cfRule type="expression" dxfId="4817" priority="5423">
      <formula>FL29&lt;&gt;""</formula>
    </cfRule>
    <cfRule type="expression" dxfId="4816" priority="5632">
      <formula>AND(CO29&lt;&gt;"",OR(CP29:CS29&lt;&gt;""))</formula>
    </cfRule>
    <cfRule type="expression" dxfId="4815" priority="5633">
      <formula>AND(CO29="",AND(CP29:CS29=""))</formula>
    </cfRule>
  </conditionalFormatting>
  <conditionalFormatting sqref="CQ29">
    <cfRule type="expression" dxfId="4814" priority="5422">
      <formula>FL29&lt;&gt;""</formula>
    </cfRule>
    <cfRule type="expression" dxfId="4813" priority="5630">
      <formula>AND(CO29&lt;&gt;"",OR(CP29:CS29&lt;&gt;""))</formula>
    </cfRule>
    <cfRule type="expression" dxfId="4812" priority="5631">
      <formula>AND(CO29="",AND(CP29:CS29=""))</formula>
    </cfRule>
  </conditionalFormatting>
  <conditionalFormatting sqref="CR29">
    <cfRule type="expression" dxfId="4811" priority="5421">
      <formula>FL29&lt;&gt;""</formula>
    </cfRule>
    <cfRule type="expression" dxfId="4810" priority="5628">
      <formula>AND(CO29&lt;&gt;"",OR(CP29:CS29&lt;&gt;""))</formula>
    </cfRule>
    <cfRule type="expression" dxfId="4809" priority="5629">
      <formula>AND(CO29="",AND(CP29:CS29=""))</formula>
    </cfRule>
  </conditionalFormatting>
  <conditionalFormatting sqref="CS29">
    <cfRule type="expression" dxfId="4808" priority="5420">
      <formula>FL29&lt;&gt;""</formula>
    </cfRule>
    <cfRule type="expression" dxfId="4807" priority="5626">
      <formula>AND(CO29&lt;&gt;"",OR(CP29:CS29&lt;&gt;""))</formula>
    </cfRule>
    <cfRule type="expression" dxfId="4806" priority="5627">
      <formula>AND(CO29="",AND(CP29:CS29=""))</formula>
    </cfRule>
  </conditionalFormatting>
  <conditionalFormatting sqref="CT29">
    <cfRule type="expression" dxfId="4805" priority="5419">
      <formula>FL29&lt;&gt;""</formula>
    </cfRule>
    <cfRule type="expression" dxfId="4804" priority="5625">
      <formula>CT29=""</formula>
    </cfRule>
  </conditionalFormatting>
  <conditionalFormatting sqref="CU29">
    <cfRule type="expression" dxfId="4803" priority="5418">
      <formula>FL29&lt;&gt;""</formula>
    </cfRule>
    <cfRule type="expression" dxfId="4802" priority="5624">
      <formula>CU29=""</formula>
    </cfRule>
  </conditionalFormatting>
  <conditionalFormatting sqref="CV29">
    <cfRule type="expression" dxfId="4801" priority="5417">
      <formula>FL29&lt;&gt;""</formula>
    </cfRule>
    <cfRule type="expression" dxfId="4800" priority="5622">
      <formula>AND(CV29&lt;&gt;"",OR(CW29:DH29&lt;&gt;""))</formula>
    </cfRule>
    <cfRule type="expression" dxfId="4799" priority="5623">
      <formula>AND(CV29="",AND(CW29:DH29=""))</formula>
    </cfRule>
  </conditionalFormatting>
  <conditionalFormatting sqref="CW29">
    <cfRule type="expression" dxfId="4798" priority="5416">
      <formula>FL29&lt;&gt;""</formula>
    </cfRule>
    <cfRule type="expression" dxfId="4797" priority="5596">
      <formula>AND(CX29&lt;&gt;"",CW29="")</formula>
    </cfRule>
    <cfRule type="expression" dxfId="4796" priority="5620">
      <formula>AND(CV29&lt;&gt;"",OR(CW29:DH29&lt;&gt;""))</formula>
    </cfRule>
    <cfRule type="expression" dxfId="4795" priority="5621">
      <formula>AND(CV29="",AND(CW29:DH29=""))</formula>
    </cfRule>
  </conditionalFormatting>
  <conditionalFormatting sqref="CX29">
    <cfRule type="expression" dxfId="4794" priority="5415">
      <formula>FL29&lt;&gt;""</formula>
    </cfRule>
    <cfRule type="expression" dxfId="4793" priority="5597">
      <formula>AND(CW29&lt;&gt;"",CX29="")</formula>
    </cfRule>
    <cfRule type="expression" dxfId="4792" priority="5618">
      <formula>AND(CV29&lt;&gt;"",OR(CW29:DH29&lt;&gt;""))</formula>
    </cfRule>
    <cfRule type="expression" dxfId="4791" priority="5619">
      <formula>AND(CV29="",AND(CW29:DH29=""))</formula>
    </cfRule>
  </conditionalFormatting>
  <conditionalFormatting sqref="CY29">
    <cfRule type="expression" dxfId="4790" priority="5414">
      <formula>FL29&lt;&gt;""</formula>
    </cfRule>
    <cfRule type="expression" dxfId="4789" priority="5616">
      <formula>AND(CV29&lt;&gt;"",OR(CW29:DH29&lt;&gt;""))</formula>
    </cfRule>
    <cfRule type="expression" dxfId="4788" priority="5617">
      <formula>AND(CV29="",AND(CW29:DH29=""))</formula>
    </cfRule>
  </conditionalFormatting>
  <conditionalFormatting sqref="CZ29">
    <cfRule type="expression" dxfId="4787" priority="5413">
      <formula>FL29&lt;&gt;""</formula>
    </cfRule>
    <cfRule type="expression" dxfId="4786" priority="5594">
      <formula>AND(DA29&lt;&gt;"",CZ29="")</formula>
    </cfRule>
    <cfRule type="expression" dxfId="4785" priority="5614">
      <formula>AND(CV29&lt;&gt;"",OR(CW29:DH29&lt;&gt;""))</formula>
    </cfRule>
    <cfRule type="expression" dxfId="4784" priority="5615">
      <formula>AND(CV29="",AND(CW29:DH29=""))</formula>
    </cfRule>
  </conditionalFormatting>
  <conditionalFormatting sqref="DA29">
    <cfRule type="expression" dxfId="4783" priority="5412">
      <formula>FL29&lt;&gt;""</formula>
    </cfRule>
    <cfRule type="expression" dxfId="4782" priority="5595">
      <formula>AND(CZ29&lt;&gt;"",DA29="")</formula>
    </cfRule>
    <cfRule type="expression" dxfId="4781" priority="5612">
      <formula>AND(CV29&lt;&gt;"",OR(CW29:DH29&lt;&gt;""))</formula>
    </cfRule>
    <cfRule type="expression" dxfId="4780" priority="5613">
      <formula>AND(CV29="",AND(CW29:DH29=""))</formula>
    </cfRule>
  </conditionalFormatting>
  <conditionalFormatting sqref="DB29">
    <cfRule type="expression" dxfId="4779" priority="5411">
      <formula>FL29&lt;&gt;""</formula>
    </cfRule>
    <cfRule type="expression" dxfId="4778" priority="5610">
      <formula>AND(CV29&lt;&gt;"",OR(CW29:DH29&lt;&gt;""))</formula>
    </cfRule>
    <cfRule type="expression" dxfId="4777" priority="5611">
      <formula>AND(CV29="",AND(CW29:DH29=""))</formula>
    </cfRule>
  </conditionalFormatting>
  <conditionalFormatting sqref="DC29">
    <cfRule type="expression" dxfId="4776" priority="5410">
      <formula>FL29&lt;&gt;""</formula>
    </cfRule>
    <cfRule type="expression" dxfId="4775" priority="5608">
      <formula>AND(CV29&lt;&gt;"",OR(CW29:DH29&lt;&gt;""))</formula>
    </cfRule>
    <cfRule type="expression" dxfId="4774" priority="5609">
      <formula>AND(CV29="",AND(CW29:DH29=""))</formula>
    </cfRule>
  </conditionalFormatting>
  <conditionalFormatting sqref="DD29">
    <cfRule type="expression" dxfId="4773" priority="5409">
      <formula>FL29&lt;&gt;""</formula>
    </cfRule>
    <cfRule type="expression" dxfId="4772" priority="5606">
      <formula>AND(CV29&lt;&gt;"",OR(CW29:DH29&lt;&gt;""))</formula>
    </cfRule>
    <cfRule type="expression" dxfId="4771" priority="5607">
      <formula>AND(CV29="",AND(CW29:DH29=""))</formula>
    </cfRule>
  </conditionalFormatting>
  <conditionalFormatting sqref="DE29">
    <cfRule type="expression" dxfId="4770" priority="5408">
      <formula>FL29&lt;&gt;""</formula>
    </cfRule>
    <cfRule type="expression" dxfId="4769" priority="5590">
      <formula>AND(DF29&lt;&gt;"",DE29="")</formula>
    </cfRule>
    <cfRule type="expression" dxfId="4768" priority="5604">
      <formula>AND(CV29&lt;&gt;"",OR(CW29:DH29&lt;&gt;""))</formula>
    </cfRule>
    <cfRule type="expression" dxfId="4767" priority="5605">
      <formula>AND(CV29="",AND(CW29:DH29=""))</formula>
    </cfRule>
  </conditionalFormatting>
  <conditionalFormatting sqref="DF29">
    <cfRule type="expression" dxfId="4766" priority="5407">
      <formula>FL29&lt;&gt;""</formula>
    </cfRule>
    <cfRule type="expression" dxfId="4765" priority="5591">
      <formula>AND(DE29&lt;&gt;"",DF29="")</formula>
    </cfRule>
    <cfRule type="expression" dxfId="4764" priority="5602">
      <formula>AND(CV29&lt;&gt;"",OR(CW29:DH29&lt;&gt;""))</formula>
    </cfRule>
    <cfRule type="expression" dxfId="4763" priority="5603">
      <formula>AND(CV29="",AND(CW29:DH29=""))</formula>
    </cfRule>
  </conditionalFormatting>
  <conditionalFormatting sqref="DG29">
    <cfRule type="expression" dxfId="4762" priority="5406">
      <formula>FL29&lt;&gt;""</formula>
    </cfRule>
    <cfRule type="expression" dxfId="4761" priority="5600">
      <formula>AND(CV29&lt;&gt;"",OR(CW29:DH29&lt;&gt;""))</formula>
    </cfRule>
    <cfRule type="expression" dxfId="4760" priority="5601">
      <formula>AND(CV29="",AND(CW29:DH29=""))</formula>
    </cfRule>
  </conditionalFormatting>
  <conditionalFormatting sqref="DH29">
    <cfRule type="expression" dxfId="4759" priority="5405">
      <formula>FL29&lt;&gt;""</formula>
    </cfRule>
    <cfRule type="expression" dxfId="4758" priority="5598">
      <formula>AND(CV29&lt;&gt;"",OR(CW29:DH29&lt;&gt;""))</formula>
    </cfRule>
    <cfRule type="expression" dxfId="4757" priority="5599">
      <formula>AND(CV29="",AND(CW29:DH29=""))</formula>
    </cfRule>
  </conditionalFormatting>
  <conditionalFormatting sqref="DI29">
    <cfRule type="expression" dxfId="4756" priority="5404">
      <formula>FL29&lt;&gt;""</formula>
    </cfRule>
    <cfRule type="expression" dxfId="4755" priority="5593">
      <formula>DI29=""</formula>
    </cfRule>
  </conditionalFormatting>
  <conditionalFormatting sqref="DJ29">
    <cfRule type="expression" dxfId="4754" priority="5403">
      <formula>FL29&lt;&gt;""</formula>
    </cfRule>
    <cfRule type="expression" dxfId="4753" priority="5592">
      <formula>AND(DI29&lt;&gt;"自立",DJ29="")</formula>
    </cfRule>
  </conditionalFormatting>
  <conditionalFormatting sqref="DK29">
    <cfRule type="expression" dxfId="4752" priority="5402">
      <formula>FL29&lt;&gt;""</formula>
    </cfRule>
    <cfRule type="expression" dxfId="4751" priority="5589">
      <formula>DK29=""</formula>
    </cfRule>
  </conditionalFormatting>
  <conditionalFormatting sqref="DL29">
    <cfRule type="expression" dxfId="4750" priority="5587">
      <formula>AND(DK29&lt;&gt;"アレルギー食",DL29&lt;&gt;"")</formula>
    </cfRule>
    <cfRule type="expression" dxfId="4749" priority="5588">
      <formula>AND(DK29="アレルギー食",DL29="")</formula>
    </cfRule>
  </conditionalFormatting>
  <conditionalFormatting sqref="DM29">
    <cfRule type="expression" dxfId="4748" priority="5401">
      <formula>FL29&lt;&gt;""</formula>
    </cfRule>
    <cfRule type="expression" dxfId="4747" priority="5586">
      <formula>DM29=""</formula>
    </cfRule>
  </conditionalFormatting>
  <conditionalFormatting sqref="DN29">
    <cfRule type="expression" dxfId="4746" priority="5400">
      <formula>FL29&lt;&gt;""</formula>
    </cfRule>
    <cfRule type="expression" dxfId="4745" priority="5580">
      <formula>AND(DN29&lt;&gt;"",DM29="")</formula>
    </cfRule>
    <cfRule type="expression" dxfId="4744" priority="5584">
      <formula>AND(DM29&lt;&gt;"自立",DN29="")</formula>
    </cfRule>
    <cfRule type="expression" dxfId="4743" priority="5585">
      <formula>AND(DM29="自立",DN29&lt;&gt;"")</formula>
    </cfRule>
  </conditionalFormatting>
  <conditionalFormatting sqref="DO29">
    <cfRule type="expression" dxfId="4742" priority="5399">
      <formula>FL29&lt;&gt;""</formula>
    </cfRule>
    <cfRule type="expression" dxfId="4741" priority="5583">
      <formula>DO29=""</formula>
    </cfRule>
  </conditionalFormatting>
  <conditionalFormatting sqref="DP29">
    <cfRule type="expression" dxfId="4740" priority="5398">
      <formula>FL29&lt;&gt;""</formula>
    </cfRule>
    <cfRule type="expression" dxfId="4739" priority="5579">
      <formula>AND(DP29&lt;&gt;"",DO29="")</formula>
    </cfRule>
    <cfRule type="expression" dxfId="4738" priority="5581">
      <formula>AND(DO29&lt;&gt;"自立",DP29="")</formula>
    </cfRule>
    <cfRule type="expression" dxfId="4737" priority="5582">
      <formula>AND(DO29="自立",DP29&lt;&gt;"")</formula>
    </cfRule>
  </conditionalFormatting>
  <conditionalFormatting sqref="DQ29">
    <cfRule type="expression" dxfId="4736" priority="5397">
      <formula>FL29&lt;&gt;""</formula>
    </cfRule>
    <cfRule type="expression" dxfId="4735" priority="5578">
      <formula>DQ29=""</formula>
    </cfRule>
  </conditionalFormatting>
  <conditionalFormatting sqref="DR29">
    <cfRule type="expression" dxfId="4734" priority="5396">
      <formula>FL29&lt;&gt;""</formula>
    </cfRule>
    <cfRule type="expression" dxfId="4733" priority="5575">
      <formula>AND(DR29&lt;&gt;"",DQ29="")</formula>
    </cfRule>
    <cfRule type="expression" dxfId="4732" priority="5576">
      <formula>AND(DQ29&lt;&gt;"自立",DR29="")</formula>
    </cfRule>
    <cfRule type="expression" dxfId="4731" priority="5577">
      <formula>AND(DQ29="自立",DR29&lt;&gt;"")</formula>
    </cfRule>
  </conditionalFormatting>
  <conditionalFormatting sqref="DS29">
    <cfRule type="expression" dxfId="4730" priority="5395">
      <formula>FL29&lt;&gt;""</formula>
    </cfRule>
    <cfRule type="expression" dxfId="4729" priority="5574">
      <formula>DS29=""</formula>
    </cfRule>
  </conditionalFormatting>
  <conditionalFormatting sqref="DU29">
    <cfRule type="expression" dxfId="4728" priority="5393">
      <formula>FL29&lt;&gt;""</formula>
    </cfRule>
    <cfRule type="expression" dxfId="4727" priority="5573">
      <formula>DU29=""</formula>
    </cfRule>
  </conditionalFormatting>
  <conditionalFormatting sqref="DZ29">
    <cfRule type="expression" dxfId="4726" priority="5391">
      <formula>FL29&lt;&gt;""</formula>
    </cfRule>
    <cfRule type="expression" dxfId="4725" priority="5523">
      <formula>AND(EA29&lt;&gt;"",DZ29&lt;&gt;"その他")</formula>
    </cfRule>
    <cfRule type="expression" dxfId="4724" priority="5572">
      <formula>DZ29=""</formula>
    </cfRule>
  </conditionalFormatting>
  <conditionalFormatting sqref="EA29">
    <cfRule type="expression" dxfId="4723" priority="5570">
      <formula>AND(DZ29&lt;&gt;"その他",EA29&lt;&gt;"")</formula>
    </cfRule>
    <cfRule type="expression" dxfId="4722" priority="5571">
      <formula>AND(DZ29="その他",EA29="")</formula>
    </cfRule>
  </conditionalFormatting>
  <conditionalFormatting sqref="EB29">
    <cfRule type="expression" dxfId="4721" priority="5390">
      <formula>FL29&lt;&gt;""</formula>
    </cfRule>
    <cfRule type="expression" dxfId="4720" priority="5569">
      <formula>AND(EB29:EH29="")</formula>
    </cfRule>
  </conditionalFormatting>
  <conditionalFormatting sqref="EC29">
    <cfRule type="expression" dxfId="4719" priority="5389">
      <formula>FL29&lt;&gt;""</formula>
    </cfRule>
    <cfRule type="expression" dxfId="4718" priority="5568">
      <formula>AND(EB29:EH29="")</formula>
    </cfRule>
  </conditionalFormatting>
  <conditionalFormatting sqref="ED29">
    <cfRule type="expression" dxfId="4717" priority="5388">
      <formula>FL29&lt;&gt;""</formula>
    </cfRule>
    <cfRule type="expression" dxfId="4716" priority="5567">
      <formula>AND(EB29:EH29="")</formula>
    </cfRule>
  </conditionalFormatting>
  <conditionalFormatting sqref="EE29">
    <cfRule type="expression" dxfId="4715" priority="5387">
      <formula>FL29&lt;&gt;""</formula>
    </cfRule>
    <cfRule type="expression" dxfId="4714" priority="5566">
      <formula>AND(EB29:EH29="")</formula>
    </cfRule>
  </conditionalFormatting>
  <conditionalFormatting sqref="EF29">
    <cfRule type="expression" dxfId="4713" priority="5386">
      <formula>FL29&lt;&gt;""</formula>
    </cfRule>
    <cfRule type="expression" dxfId="4712" priority="5565">
      <formula>AND(EB29:EH29="")</formula>
    </cfRule>
  </conditionalFormatting>
  <conditionalFormatting sqref="EG29">
    <cfRule type="expression" dxfId="4711" priority="5385">
      <formula>FL29&lt;&gt;""</formula>
    </cfRule>
    <cfRule type="expression" dxfId="4710" priority="5564">
      <formula>AND(EB29:EH29="")</formula>
    </cfRule>
  </conditionalFormatting>
  <conditionalFormatting sqref="EH29">
    <cfRule type="expression" dxfId="4709" priority="5384">
      <formula>FL29&lt;&gt;""</formula>
    </cfRule>
    <cfRule type="expression" dxfId="4708" priority="5563">
      <formula>AND(EB29:EH29="")</formula>
    </cfRule>
  </conditionalFormatting>
  <conditionalFormatting sqref="EK29">
    <cfRule type="expression" dxfId="4707" priority="5383">
      <formula>FL29&lt;&gt;""</formula>
    </cfRule>
    <cfRule type="expression" dxfId="4706" priority="5561">
      <formula>AND(EJ29&lt;&gt;"",EK29&lt;&gt;"")</formula>
    </cfRule>
    <cfRule type="expression" dxfId="4705" priority="5562">
      <formula>AND(EJ29="",EK29="")</formula>
    </cfRule>
  </conditionalFormatting>
  <conditionalFormatting sqref="EL29">
    <cfRule type="expression" dxfId="4704" priority="5382">
      <formula>FL29&lt;&gt;""</formula>
    </cfRule>
    <cfRule type="expression" dxfId="4703" priority="5559">
      <formula>AND(EJ29&lt;&gt;"",EL29&lt;&gt;"")</formula>
    </cfRule>
    <cfRule type="expression" dxfId="4702" priority="5560">
      <formula>AND(EJ29="",EL29="")</formula>
    </cfRule>
  </conditionalFormatting>
  <conditionalFormatting sqref="EM29">
    <cfRule type="expression" dxfId="4701" priority="5381">
      <formula>FL29&lt;&gt;""</formula>
    </cfRule>
    <cfRule type="expression" dxfId="4700" priority="5557">
      <formula>AND(EJ29&lt;&gt;"",EM29&lt;&gt;"")</formula>
    </cfRule>
    <cfRule type="expression" dxfId="4699" priority="5558">
      <formula>AND(EJ29="",EM29="")</formula>
    </cfRule>
  </conditionalFormatting>
  <conditionalFormatting sqref="EO29">
    <cfRule type="expression" dxfId="4698" priority="5551">
      <formula>AND(EJ29&lt;&gt;"",EO29&lt;&gt;"")</formula>
    </cfRule>
    <cfRule type="expression" dxfId="4697" priority="5555">
      <formula>AND(EO29&lt;&gt;"",EN29="")</formula>
    </cfRule>
    <cfRule type="expression" dxfId="4696" priority="5556">
      <formula>AND(EN29&lt;&gt;"",EO29="")</formula>
    </cfRule>
  </conditionalFormatting>
  <conditionalFormatting sqref="EP29">
    <cfRule type="expression" dxfId="4695" priority="5550">
      <formula>AND(EJ29&lt;&gt;"",EP29&lt;&gt;"")</formula>
    </cfRule>
    <cfRule type="expression" dxfId="4694" priority="5553">
      <formula>AND(EP29&lt;&gt;"",EN29="")</formula>
    </cfRule>
    <cfRule type="expression" dxfId="4693" priority="5554">
      <formula>AND(EN29&lt;&gt;"",EP29="")</formula>
    </cfRule>
  </conditionalFormatting>
  <conditionalFormatting sqref="EN29">
    <cfRule type="expression" dxfId="4692" priority="5552">
      <formula>AND(EJ29&lt;&gt;"",EN29&lt;&gt;"")</formula>
    </cfRule>
  </conditionalFormatting>
  <conditionalFormatting sqref="ER29">
    <cfRule type="expression" dxfId="4691" priority="5380">
      <formula>FL29&lt;&gt;""</formula>
    </cfRule>
    <cfRule type="expression" dxfId="4690" priority="5548">
      <formula>AND(EQ29&lt;&gt;"",ER29&lt;&gt;"")</formula>
    </cfRule>
    <cfRule type="expression" dxfId="4689" priority="5549">
      <formula>AND(EQ29="",ER29="")</formula>
    </cfRule>
  </conditionalFormatting>
  <conditionalFormatting sqref="ES29">
    <cfRule type="expression" dxfId="4688" priority="5379">
      <formula>FL29&lt;&gt;""</formula>
    </cfRule>
    <cfRule type="expression" dxfId="4687" priority="5546">
      <formula>AND(EQ29&lt;&gt;"",ES29&lt;&gt;"")</formula>
    </cfRule>
    <cfRule type="expression" dxfId="4686" priority="5547">
      <formula>AND(EQ29="",ES29="")</formula>
    </cfRule>
  </conditionalFormatting>
  <conditionalFormatting sqref="ET29">
    <cfRule type="expression" dxfId="4685" priority="5378">
      <formula>FL29&lt;&gt;""</formula>
    </cfRule>
    <cfRule type="expression" dxfId="4684" priority="5544">
      <formula>AND(EQ29&lt;&gt;"",ET29&lt;&gt;"")</formula>
    </cfRule>
    <cfRule type="expression" dxfId="4683" priority="5545">
      <formula>AND(EQ29="",ET29="")</formula>
    </cfRule>
  </conditionalFormatting>
  <conditionalFormatting sqref="EV29">
    <cfRule type="expression" dxfId="4682" priority="5538">
      <formula>AND(EQ29&lt;&gt;"",EV29&lt;&gt;"")</formula>
    </cfRule>
    <cfRule type="expression" dxfId="4681" priority="5542">
      <formula>AND(EV29&lt;&gt;"",EU29="")</formula>
    </cfRule>
    <cfRule type="expression" dxfId="4680" priority="5543">
      <formula>AND(EU29&lt;&gt;"",EV29="")</formula>
    </cfRule>
  </conditionalFormatting>
  <conditionalFormatting sqref="EW29">
    <cfRule type="expression" dxfId="4679" priority="5537">
      <formula>AND(EQ29&lt;&gt;"",EW29&lt;&gt;"")</formula>
    </cfRule>
    <cfRule type="expression" dxfId="4678" priority="5540">
      <formula>AND(EW29&lt;&gt;"",EU29="")</formula>
    </cfRule>
    <cfRule type="expression" dxfId="4677" priority="5541">
      <formula>AND(EU29&lt;&gt;"",EW29="")</formula>
    </cfRule>
  </conditionalFormatting>
  <conditionalFormatting sqref="EU29">
    <cfRule type="expression" dxfId="4676" priority="5539">
      <formula>AND(EQ29&lt;&gt;"",EU29&lt;&gt;"")</formula>
    </cfRule>
  </conditionalFormatting>
  <conditionalFormatting sqref="EQ29">
    <cfRule type="expression" dxfId="4675" priority="5536">
      <formula>AND(EQ29&lt;&gt;"",OR(ER29:EW29&lt;&gt;""))</formula>
    </cfRule>
  </conditionalFormatting>
  <conditionalFormatting sqref="EJ29">
    <cfRule type="expression" dxfId="4674" priority="5535">
      <formula>AND(EJ29&lt;&gt;"",OR(EK29:EP29&lt;&gt;""))</formula>
    </cfRule>
  </conditionalFormatting>
  <conditionalFormatting sqref="EX29">
    <cfRule type="expression" dxfId="4673" priority="5377">
      <formula>FL29&lt;&gt;""</formula>
    </cfRule>
    <cfRule type="expression" dxfId="4672" priority="5534">
      <formula>AND(EX29:FC29="")</formula>
    </cfRule>
  </conditionalFormatting>
  <conditionalFormatting sqref="EY29">
    <cfRule type="expression" dxfId="4671" priority="5376">
      <formula>FL29&lt;&gt;""</formula>
    </cfRule>
    <cfRule type="expression" dxfId="4670" priority="5533">
      <formula>AND(EX29:FC29="")</formula>
    </cfRule>
  </conditionalFormatting>
  <conditionalFormatting sqref="EZ29">
    <cfRule type="expression" dxfId="4669" priority="5375">
      <formula>FL29&lt;&gt;""</formula>
    </cfRule>
    <cfRule type="expression" dxfId="4668" priority="5532">
      <formula>AND(EX29:FC29="")</formula>
    </cfRule>
  </conditionalFormatting>
  <conditionalFormatting sqref="FA29">
    <cfRule type="expression" dxfId="4667" priority="5374">
      <formula>FL29&lt;&gt;""</formula>
    </cfRule>
    <cfRule type="expression" dxfId="4666" priority="5531">
      <formula>AND(EX29:FC29="")</formula>
    </cfRule>
  </conditionalFormatting>
  <conditionalFormatting sqref="FC29">
    <cfRule type="expression" dxfId="4665" priority="5372">
      <formula>FL29&lt;&gt;""</formula>
    </cfRule>
    <cfRule type="expression" dxfId="4664" priority="5530">
      <formula>AND(EX29:FC29="")</formula>
    </cfRule>
  </conditionalFormatting>
  <conditionalFormatting sqref="FB29">
    <cfRule type="expression" dxfId="4663" priority="5373">
      <formula>FL29&lt;&gt;""</formula>
    </cfRule>
    <cfRule type="expression" dxfId="4662" priority="5529">
      <formula>AND(EX29:FC29="")</formula>
    </cfRule>
  </conditionalFormatting>
  <conditionalFormatting sqref="FD29">
    <cfRule type="expression" dxfId="4661" priority="5371">
      <formula>FL29&lt;&gt;""</formula>
    </cfRule>
    <cfRule type="expression" dxfId="4660" priority="5528">
      <formula>FD29=""</formula>
    </cfRule>
  </conditionalFormatting>
  <conditionalFormatting sqref="FE29">
    <cfRule type="expression" dxfId="4659" priority="5526">
      <formula>AND(FD29&lt;&gt;"2人以上の体制",FE29&lt;&gt;"")</formula>
    </cfRule>
    <cfRule type="expression" dxfId="4658" priority="5527">
      <formula>AND(FD29="2人以上の体制",FE29="")</formula>
    </cfRule>
  </conditionalFormatting>
  <conditionalFormatting sqref="FF29">
    <cfRule type="expression" dxfId="4657" priority="5370">
      <formula>FL29&lt;&gt;""</formula>
    </cfRule>
    <cfRule type="expression" dxfId="4656" priority="5525">
      <formula>FF29=""</formula>
    </cfRule>
  </conditionalFormatting>
  <conditionalFormatting sqref="FG29">
    <cfRule type="expression" dxfId="4655" priority="5369">
      <formula>FL29&lt;&gt;""</formula>
    </cfRule>
    <cfRule type="expression" dxfId="4654" priority="5524">
      <formula>FG29=""</formula>
    </cfRule>
  </conditionalFormatting>
  <conditionalFormatting sqref="BN29">
    <cfRule type="expression" dxfId="4653" priority="5443">
      <formula>FL29&lt;&gt;""</formula>
    </cfRule>
    <cfRule type="expression" dxfId="4652" priority="5522">
      <formula>BN29=""</formula>
    </cfRule>
  </conditionalFormatting>
  <conditionalFormatting sqref="BO29">
    <cfRule type="expression" dxfId="4651" priority="5442">
      <formula>FL29&lt;&gt;""</formula>
    </cfRule>
    <cfRule type="expression" dxfId="4650" priority="5521">
      <formula>BO29=""</formula>
    </cfRule>
  </conditionalFormatting>
  <conditionalFormatting sqref="BP29">
    <cfRule type="expression" dxfId="4649" priority="5441">
      <formula>FL29&lt;&gt;""</formula>
    </cfRule>
    <cfRule type="expression" dxfId="4648" priority="5520">
      <formula>BP29=""</formula>
    </cfRule>
  </conditionalFormatting>
  <conditionalFormatting sqref="BQ29">
    <cfRule type="expression" dxfId="4647" priority="5440">
      <formula>FL29&lt;&gt;""</formula>
    </cfRule>
    <cfRule type="expression" dxfId="4646" priority="5509">
      <formula>AND(BQ29:BR29="")</formula>
    </cfRule>
  </conditionalFormatting>
  <conditionalFormatting sqref="BR29">
    <cfRule type="expression" dxfId="4645" priority="5439">
      <formula>FL29&lt;&gt;""</formula>
    </cfRule>
    <cfRule type="expression" dxfId="4644" priority="5519">
      <formula>AND(BQ29:BR29="")</formula>
    </cfRule>
  </conditionalFormatting>
  <conditionalFormatting sqref="BT29">
    <cfRule type="expression" dxfId="4643" priority="5514">
      <formula>AND(BS29="",BT29&lt;&gt;"")</formula>
    </cfRule>
    <cfRule type="expression" dxfId="4642" priority="5518">
      <formula>AND(BS29&lt;&gt;"",BT29="")</formula>
    </cfRule>
  </conditionalFormatting>
  <conditionalFormatting sqref="BU29">
    <cfRule type="expression" dxfId="4641" priority="5513">
      <formula>AND(BS29="",BU29&lt;&gt;"")</formula>
    </cfRule>
    <cfRule type="expression" dxfId="4640" priority="5517">
      <formula>AND(BS29&lt;&gt;"",BU29="")</formula>
    </cfRule>
  </conditionalFormatting>
  <conditionalFormatting sqref="BV29">
    <cfRule type="expression" dxfId="4639" priority="5512">
      <formula>AND(BS29="",BV29&lt;&gt;"")</formula>
    </cfRule>
    <cfRule type="expression" dxfId="4638" priority="5516">
      <formula>AND(BS29&lt;&gt;"",AND(BV29:BW29=""))</formula>
    </cfRule>
  </conditionalFormatting>
  <conditionalFormatting sqref="BW29">
    <cfRule type="expression" dxfId="4637" priority="5511">
      <formula>AND(BS29="",BW29&lt;&gt;"")</formula>
    </cfRule>
    <cfRule type="expression" dxfId="4636" priority="5515">
      <formula>AND(BS29&lt;&gt;"",AND(BV29:BW29=""))</formula>
    </cfRule>
  </conditionalFormatting>
  <conditionalFormatting sqref="BS29">
    <cfRule type="expression" dxfId="4635" priority="5510">
      <formula>AND(BS29="",OR(BT29:BW29&lt;&gt;""))</formula>
    </cfRule>
  </conditionalFormatting>
  <conditionalFormatting sqref="BX29">
    <cfRule type="expression" dxfId="4634" priority="5438">
      <formula>FL29&lt;&gt;""</formula>
    </cfRule>
    <cfRule type="expression" dxfId="4633" priority="5508">
      <formula>BX29=""</formula>
    </cfRule>
  </conditionalFormatting>
  <conditionalFormatting sqref="BY29">
    <cfRule type="expression" dxfId="4632" priority="5437">
      <formula>FL29&lt;&gt;""</formula>
    </cfRule>
    <cfRule type="expression" dxfId="4631" priority="5507">
      <formula>BY29=""</formula>
    </cfRule>
  </conditionalFormatting>
  <conditionalFormatting sqref="CB29">
    <cfRule type="expression" dxfId="4630" priority="5436">
      <formula>FL29&lt;&gt;""</formula>
    </cfRule>
    <cfRule type="expression" dxfId="4629" priority="5506">
      <formula>CB29=""</formula>
    </cfRule>
  </conditionalFormatting>
  <conditionalFormatting sqref="CC29">
    <cfRule type="expression" dxfId="4628" priority="5435">
      <formula>FL29&lt;&gt;""</formula>
    </cfRule>
    <cfRule type="expression" dxfId="4627" priority="5505">
      <formula>CC29=""</formula>
    </cfRule>
  </conditionalFormatting>
  <conditionalFormatting sqref="CD29">
    <cfRule type="expression" dxfId="4626" priority="5434">
      <formula>FL29&lt;&gt;""</formula>
    </cfRule>
    <cfRule type="expression" dxfId="4625" priority="5504">
      <formula>CD29=""</formula>
    </cfRule>
  </conditionalFormatting>
  <conditionalFormatting sqref="FJ29">
    <cfRule type="expression" dxfId="4624" priority="5503">
      <formula>FJ29=""</formula>
    </cfRule>
  </conditionalFormatting>
  <conditionalFormatting sqref="H29">
    <cfRule type="expression" dxfId="4623" priority="5484">
      <formula>FL29&lt;&gt;""</formula>
    </cfRule>
    <cfRule type="expression" dxfId="4622" priority="5500">
      <formula>H29=""</formula>
    </cfRule>
  </conditionalFormatting>
  <conditionalFormatting sqref="B29">
    <cfRule type="expression" dxfId="4621" priority="5368">
      <formula>FL29&lt;&gt;""</formula>
    </cfRule>
    <cfRule type="expression" dxfId="4620" priority="5499">
      <formula>B29=""</formula>
    </cfRule>
  </conditionalFormatting>
  <conditionalFormatting sqref="CE29">
    <cfRule type="expression" dxfId="4619" priority="5433">
      <formula>FL29&lt;&gt;""</formula>
    </cfRule>
    <cfRule type="expression" dxfId="4618" priority="5498">
      <formula>CE29=""</formula>
    </cfRule>
  </conditionalFormatting>
  <conditionalFormatting sqref="EI29">
    <cfRule type="expression" dxfId="4617" priority="5497">
      <formula>AND(OR(EB29:EG29&lt;&gt;""),EI29="")</formula>
    </cfRule>
  </conditionalFormatting>
  <conditionalFormatting sqref="BD29">
    <cfRule type="expression" dxfId="4616" priority="5444">
      <formula>FL29&lt;&gt;""</formula>
    </cfRule>
    <cfRule type="expression" dxfId="4615" priority="5496">
      <formula>BD29=""</formula>
    </cfRule>
  </conditionalFormatting>
  <conditionalFormatting sqref="BE29">
    <cfRule type="expression" dxfId="4614" priority="5495">
      <formula>AND(BD29="同居",AND(BE29="",BF29=""))</formula>
    </cfRule>
  </conditionalFormatting>
  <conditionalFormatting sqref="CA29">
    <cfRule type="expression" dxfId="4613" priority="5494">
      <formula>AND(BZ29&lt;&gt;"",CA29="")</formula>
    </cfRule>
  </conditionalFormatting>
  <conditionalFormatting sqref="BZ29">
    <cfRule type="expression" dxfId="4612" priority="5493">
      <formula>AND(BZ29="",CA29&lt;&gt;"")</formula>
    </cfRule>
  </conditionalFormatting>
  <conditionalFormatting sqref="DT29">
    <cfRule type="expression" dxfId="4611" priority="5394">
      <formula>FL29&lt;&gt;""</formula>
    </cfRule>
    <cfRule type="expression" dxfId="4610" priority="5490">
      <formula>AND(DT29&lt;&gt;"",DS29="")</formula>
    </cfRule>
    <cfRule type="expression" dxfId="4609" priority="5491">
      <formula>AND(DS29&lt;&gt;"自立",DT29="")</formula>
    </cfRule>
    <cfRule type="expression" dxfId="4608" priority="5492">
      <formula>AND(DS29="自立",DT29&lt;&gt;"")</formula>
    </cfRule>
  </conditionalFormatting>
  <conditionalFormatting sqref="DV29">
    <cfRule type="expression" dxfId="4607" priority="5392">
      <formula>FL29&lt;&gt;""</formula>
    </cfRule>
    <cfRule type="expression" dxfId="4606" priority="5487">
      <formula>AND(DV29&lt;&gt;"",DU29="")</formula>
    </cfRule>
    <cfRule type="expression" dxfId="4605" priority="5488">
      <formula>AND(DU29="自立",DV29&lt;&gt;"")</formula>
    </cfRule>
    <cfRule type="expression" dxfId="4604" priority="5489">
      <formula>AND(DU29&lt;&gt;"自立",DV29="")</formula>
    </cfRule>
  </conditionalFormatting>
  <conditionalFormatting sqref="I29">
    <cfRule type="expression" dxfId="4603" priority="5486">
      <formula>I29=""</formula>
    </cfRule>
  </conditionalFormatting>
  <conditionalFormatting sqref="O29">
    <cfRule type="expression" dxfId="4602" priority="5480">
      <formula>FL29&lt;&gt;""</formula>
    </cfRule>
    <cfRule type="expression" dxfId="4601" priority="5485">
      <formula>O29=""</formula>
    </cfRule>
  </conditionalFormatting>
  <conditionalFormatting sqref="FM29">
    <cfRule type="expression" dxfId="4600" priority="5363">
      <formula>AND(FM29="",AND(P29:FI29=""))</formula>
    </cfRule>
    <cfRule type="expression" dxfId="4599" priority="5364">
      <formula>AND(FM29&lt;&gt;"",OR(P29:FI29&lt;&gt;""))</formula>
    </cfRule>
  </conditionalFormatting>
  <conditionalFormatting sqref="FL29">
    <cfRule type="expression" dxfId="4598" priority="5365">
      <formula>AND(FL29="",AND(P29:FI29=""))</formula>
    </cfRule>
    <cfRule type="expression" dxfId="4597" priority="5367">
      <formula>AND(FL29&lt;&gt;"",OR(P29:FI29&lt;&gt;""))</formula>
    </cfRule>
  </conditionalFormatting>
  <conditionalFormatting sqref="FK29">
    <cfRule type="expression" dxfId="4596" priority="5366">
      <formula>FK29=""</formula>
    </cfRule>
  </conditionalFormatting>
  <conditionalFormatting sqref="C30">
    <cfRule type="expression" dxfId="4595" priority="5362">
      <formula>C30=""</formula>
    </cfRule>
  </conditionalFormatting>
  <conditionalFormatting sqref="D30">
    <cfRule type="expression" dxfId="4594" priority="5361">
      <formula>D30=""</formula>
    </cfRule>
  </conditionalFormatting>
  <conditionalFormatting sqref="E30">
    <cfRule type="expression" dxfId="4593" priority="5360">
      <formula>E30=""</formula>
    </cfRule>
  </conditionalFormatting>
  <conditionalFormatting sqref="G30">
    <cfRule type="expression" dxfId="4592" priority="5359">
      <formula>G30=""</formula>
    </cfRule>
  </conditionalFormatting>
  <conditionalFormatting sqref="J30">
    <cfRule type="expression" dxfId="4591" priority="5100">
      <formula>FL30&lt;&gt;""</formula>
    </cfRule>
    <cfRule type="expression" dxfId="4590" priority="5358">
      <formula>AND(J30="",K30="")</formula>
    </cfRule>
  </conditionalFormatting>
  <conditionalFormatting sqref="K30">
    <cfRule type="expression" dxfId="4589" priority="5099">
      <formula>FL30&lt;&gt;""</formula>
    </cfRule>
    <cfRule type="expression" dxfId="4588" priority="5357">
      <formula>AND(J30="",K30="")</formula>
    </cfRule>
  </conditionalFormatting>
  <conditionalFormatting sqref="N30">
    <cfRule type="expression" dxfId="4587" priority="5098">
      <formula>FL30&lt;&gt;""</formula>
    </cfRule>
    <cfRule type="expression" dxfId="4586" priority="5356">
      <formula>N30=""</formula>
    </cfRule>
  </conditionalFormatting>
  <conditionalFormatting sqref="P30">
    <cfRule type="expression" dxfId="4585" priority="5096">
      <formula>FL30&lt;&gt;""</formula>
    </cfRule>
    <cfRule type="expression" dxfId="4584" priority="5354">
      <formula>AND(P30&lt;&gt;"",OR(Q30:AC30&lt;&gt;""))</formula>
    </cfRule>
    <cfRule type="expression" dxfId="4583" priority="5355">
      <formula>AND(P30="",AND(Q30:AC30=""))</formula>
    </cfRule>
  </conditionalFormatting>
  <conditionalFormatting sqref="Q30">
    <cfRule type="expression" dxfId="4582" priority="5095">
      <formula>FL30&lt;&gt;""</formula>
    </cfRule>
    <cfRule type="expression" dxfId="4581" priority="5352">
      <formula>AND(P30&lt;&gt;"",OR(Q30:AC30&lt;&gt;""))</formula>
    </cfRule>
    <cfRule type="expression" dxfId="4580" priority="5353">
      <formula>AND(P30="",AND(Q30:AC30=""))</formula>
    </cfRule>
  </conditionalFormatting>
  <conditionalFormatting sqref="R30">
    <cfRule type="expression" dxfId="4579" priority="5094">
      <formula>FL30&lt;&gt;""</formula>
    </cfRule>
    <cfRule type="expression" dxfId="4578" priority="5350">
      <formula>AND(P30&lt;&gt;"",OR(Q30:AC30&lt;&gt;""))</formula>
    </cfRule>
    <cfRule type="expression" dxfId="4577" priority="5351">
      <formula>AND(P30="",AND(Q30:AC30=""))</formula>
    </cfRule>
  </conditionalFormatting>
  <conditionalFormatting sqref="S30">
    <cfRule type="expression" dxfId="4576" priority="5093">
      <formula>FL30&lt;&gt;""</formula>
    </cfRule>
    <cfRule type="expression" dxfId="4575" priority="5338">
      <formula>AND(P30&lt;&gt;"",OR(Q30:AC30&lt;&gt;""))</formula>
    </cfRule>
    <cfRule type="expression" dxfId="4574" priority="5349">
      <formula>AND(P30="",AND(Q30:AC30=""))</formula>
    </cfRule>
  </conditionalFormatting>
  <conditionalFormatting sqref="T30">
    <cfRule type="expression" dxfId="4573" priority="5092">
      <formula>FL30&lt;&gt;""</formula>
    </cfRule>
    <cfRule type="expression" dxfId="4572" priority="5337">
      <formula>AND(P30&lt;&gt;"",OR(Q30:AC30&lt;&gt;""))</formula>
    </cfRule>
    <cfRule type="expression" dxfId="4571" priority="5348">
      <formula>AND(P30="",AND(Q30:AC30=""))</formula>
    </cfRule>
  </conditionalFormatting>
  <conditionalFormatting sqref="U30">
    <cfRule type="expression" dxfId="4570" priority="5091">
      <formula>FL30&lt;&gt;""</formula>
    </cfRule>
    <cfRule type="expression" dxfId="4569" priority="5336">
      <formula>AND(P30&lt;&gt;"",OR(Q30:AC30&lt;&gt;""))</formula>
    </cfRule>
    <cfRule type="expression" dxfId="4568" priority="5347">
      <formula>AND(P30="",AND(Q30:AC30=""))</formula>
    </cfRule>
  </conditionalFormatting>
  <conditionalFormatting sqref="V30">
    <cfRule type="expression" dxfId="4567" priority="5090">
      <formula>FL30&lt;&gt;""</formula>
    </cfRule>
    <cfRule type="expression" dxfId="4566" priority="5335">
      <formula>AND(P30&lt;&gt;"",OR(Q30:AC30&lt;&gt;""))</formula>
    </cfRule>
    <cfRule type="expression" dxfId="4565" priority="5346">
      <formula>AND(P30="",AND(Q30:AC30=""))</formula>
    </cfRule>
  </conditionalFormatting>
  <conditionalFormatting sqref="W30">
    <cfRule type="expression" dxfId="4564" priority="5089">
      <formula>FL30&lt;&gt;""</formula>
    </cfRule>
    <cfRule type="expression" dxfId="4563" priority="5334">
      <formula>AND(P30&lt;&gt;"",OR(Q30:AC30&lt;&gt;""))</formula>
    </cfRule>
    <cfRule type="expression" dxfId="4562" priority="5345">
      <formula>AND(P30="",AND(Q30:AC30=""))</formula>
    </cfRule>
  </conditionalFormatting>
  <conditionalFormatting sqref="X30">
    <cfRule type="expression" dxfId="4561" priority="5088">
      <formula>FL30&lt;&gt;""</formula>
    </cfRule>
    <cfRule type="expression" dxfId="4560" priority="5333">
      <formula>AND(P30&lt;&gt;"",OR(Q30:AC30&lt;&gt;""))</formula>
    </cfRule>
    <cfRule type="expression" dxfId="4559" priority="5344">
      <formula>AND(P30="",AND(Q30:AC30=""))</formula>
    </cfRule>
  </conditionalFormatting>
  <conditionalFormatting sqref="Y30">
    <cfRule type="expression" dxfId="4558" priority="5087">
      <formula>FL30&lt;&gt;""</formula>
    </cfRule>
    <cfRule type="expression" dxfId="4557" priority="5332">
      <formula>AND(P30&lt;&gt;"",OR(Q30:AC30&lt;&gt;""))</formula>
    </cfRule>
    <cfRule type="expression" dxfId="4556" priority="5343">
      <formula>AND(P30="",AND(Q30:AC30=""))</formula>
    </cfRule>
  </conditionalFormatting>
  <conditionalFormatting sqref="Z30">
    <cfRule type="expression" dxfId="4555" priority="5086">
      <formula>FL30&lt;&gt;""</formula>
    </cfRule>
    <cfRule type="expression" dxfId="4554" priority="5331">
      <formula>AND(P30&lt;&gt;"",OR(Q30:AC30&lt;&gt;""))</formula>
    </cfRule>
    <cfRule type="expression" dxfId="4553" priority="5342">
      <formula>AND(P30="",AND(Q30:AC30=""))</formula>
    </cfRule>
  </conditionalFormatting>
  <conditionalFormatting sqref="AA30">
    <cfRule type="expression" dxfId="4552" priority="5085">
      <formula>FL30&lt;&gt;""</formula>
    </cfRule>
    <cfRule type="expression" dxfId="4551" priority="5330">
      <formula>AND(P30&lt;&gt;"",OR(Q30:AC30&lt;&gt;""))</formula>
    </cfRule>
    <cfRule type="expression" dxfId="4550" priority="5341">
      <formula>AND(P30="",AND(Q30:AC30=""))</formula>
    </cfRule>
  </conditionalFormatting>
  <conditionalFormatting sqref="AB30">
    <cfRule type="expression" dxfId="4549" priority="5084">
      <formula>FL30&lt;&gt;""</formula>
    </cfRule>
    <cfRule type="expression" dxfId="4548" priority="5329">
      <formula>AND(P30&lt;&gt;"",OR(Q30:AC30&lt;&gt;""))</formula>
    </cfRule>
    <cfRule type="expression" dxfId="4547" priority="5340">
      <formula>AND(P30="",AND(Q30:AC30=""))</formula>
    </cfRule>
  </conditionalFormatting>
  <conditionalFormatting sqref="AC30">
    <cfRule type="expression" dxfId="4546" priority="5083">
      <formula>FL30&lt;&gt;""</formula>
    </cfRule>
    <cfRule type="expression" dxfId="4545" priority="5328">
      <formula>AND(P30&lt;&gt;"",OR(Q30:AC30&lt;&gt;""))</formula>
    </cfRule>
    <cfRule type="expression" dxfId="4544" priority="5339">
      <formula>AND(P30="",AND(Q30:AC30=""))</formula>
    </cfRule>
  </conditionalFormatting>
  <conditionalFormatting sqref="AD30">
    <cfRule type="expression" dxfId="4543" priority="5082">
      <formula>FL30&lt;&gt;""</formula>
    </cfRule>
    <cfRule type="expression" dxfId="4542" priority="5325">
      <formula>AND(AD30="無",OR(AE30:AH30&lt;&gt;""))</formula>
    </cfRule>
    <cfRule type="expression" dxfId="4541" priority="5326">
      <formula>AND(AD30="有",AND(AE30:AH30=""))</formula>
    </cfRule>
    <cfRule type="expression" dxfId="4540" priority="5327">
      <formula>AD30=""</formula>
    </cfRule>
  </conditionalFormatting>
  <conditionalFormatting sqref="AE30">
    <cfRule type="expression" dxfId="4539" priority="5320">
      <formula>AND(AD30="無",OR(AE30:AH30&lt;&gt;""))</formula>
    </cfRule>
    <cfRule type="expression" dxfId="4538" priority="5324">
      <formula>AND(AD30="有",AND(AE30:AH30=""))</formula>
    </cfRule>
  </conditionalFormatting>
  <conditionalFormatting sqref="AF30">
    <cfRule type="expression" dxfId="4537" priority="5319">
      <formula>AND(AD30="無",OR(AE30:AH30&lt;&gt;""))</formula>
    </cfRule>
    <cfRule type="expression" dxfId="4536" priority="5323">
      <formula>AND(AD30="有",AND(AE30:AH30=""))</formula>
    </cfRule>
  </conditionalFormatting>
  <conditionalFormatting sqref="AG30">
    <cfRule type="expression" dxfId="4535" priority="5318">
      <formula>AND(AD30="無",OR(AE30:AH30&lt;&gt;""))</formula>
    </cfRule>
    <cfRule type="expression" dxfId="4534" priority="5322">
      <formula>AND(AD30="有",AND(AE30:AH30=""))</formula>
    </cfRule>
  </conditionalFormatting>
  <conditionalFormatting sqref="AH30">
    <cfRule type="expression" dxfId="4533" priority="5317">
      <formula>AND(AD30="無",OR(AE30:AH30&lt;&gt;""))</formula>
    </cfRule>
    <cfRule type="expression" dxfId="4532" priority="5321">
      <formula>AND(AD30="有",AND(AE30:AH30=""))</formula>
    </cfRule>
  </conditionalFormatting>
  <conditionalFormatting sqref="AI30">
    <cfRule type="expression" dxfId="4531" priority="5081">
      <formula>FL30&lt;&gt;""</formula>
    </cfRule>
    <cfRule type="expression" dxfId="4530" priority="5316">
      <formula>AI30=""</formula>
    </cfRule>
  </conditionalFormatting>
  <conditionalFormatting sqref="AJ30">
    <cfRule type="expression" dxfId="4529" priority="5080">
      <formula>FL30&lt;&gt;""</formula>
    </cfRule>
    <cfRule type="expression" dxfId="4528" priority="5315">
      <formula>AJ30=""</formula>
    </cfRule>
  </conditionalFormatting>
  <conditionalFormatting sqref="AK30">
    <cfRule type="expression" dxfId="4527" priority="5079">
      <formula>FL30&lt;&gt;""</formula>
    </cfRule>
    <cfRule type="expression" dxfId="4526" priority="5314">
      <formula>AK30=""</formula>
    </cfRule>
  </conditionalFormatting>
  <conditionalFormatting sqref="AL30">
    <cfRule type="expression" dxfId="4525" priority="5078">
      <formula>FL30&lt;&gt;""</formula>
    </cfRule>
    <cfRule type="expression" dxfId="4524" priority="5313">
      <formula>AL30=""</formula>
    </cfRule>
  </conditionalFormatting>
  <conditionalFormatting sqref="AM30">
    <cfRule type="expression" dxfId="4523" priority="5077">
      <formula>FL30&lt;&gt;""</formula>
    </cfRule>
    <cfRule type="expression" dxfId="4522" priority="5308">
      <formula>AND(AM30="なし",AN30&lt;&gt;"")</formula>
    </cfRule>
    <cfRule type="expression" dxfId="4521" priority="5309">
      <formula>AND(AM30="あり",AN30="")</formula>
    </cfRule>
    <cfRule type="expression" dxfId="4520" priority="5312">
      <formula>AM30=""</formula>
    </cfRule>
  </conditionalFormatting>
  <conditionalFormatting sqref="AN30">
    <cfRule type="expression" dxfId="4519" priority="5310">
      <formula>AND(AM30="なし",AN30&lt;&gt;"")</formula>
    </cfRule>
    <cfRule type="expression" dxfId="4518" priority="5311">
      <formula>AND(AM30="あり",AN30="")</formula>
    </cfRule>
  </conditionalFormatting>
  <conditionalFormatting sqref="AO30">
    <cfRule type="expression" dxfId="4517" priority="5076">
      <formula>FL30&lt;&gt;""</formula>
    </cfRule>
    <cfRule type="expression" dxfId="4516" priority="5306">
      <formula>AND(AO30&lt;&gt;"",OR(AP30:BC30&lt;&gt;""))</formula>
    </cfRule>
    <cfRule type="expression" dxfId="4515" priority="5307">
      <formula>AND(AO30="",AND(AP30:BC30=""))</formula>
    </cfRule>
  </conditionalFormatting>
  <conditionalFormatting sqref="AP30">
    <cfRule type="expression" dxfId="4514" priority="5075">
      <formula>FL30&lt;&gt;""</formula>
    </cfRule>
    <cfRule type="expression" dxfId="4513" priority="5304">
      <formula>AND(AO30&lt;&gt;"",OR(AP30:BC30&lt;&gt;""))</formula>
    </cfRule>
    <cfRule type="expression" dxfId="4512" priority="5305">
      <formula>AND(AO30="",AND(AP30:BC30=""))</formula>
    </cfRule>
  </conditionalFormatting>
  <conditionalFormatting sqref="AQ30">
    <cfRule type="expression" dxfId="4511" priority="5074">
      <formula>FL30&lt;&gt;""</formula>
    </cfRule>
    <cfRule type="expression" dxfId="4510" priority="5302">
      <formula>AND(AO30&lt;&gt;"",OR(AP30:BC30&lt;&gt;""))</formula>
    </cfRule>
    <cfRule type="expression" dxfId="4509" priority="5303">
      <formula>AND(AO30="",AND(AP30:BC30=""))</formula>
    </cfRule>
  </conditionalFormatting>
  <conditionalFormatting sqref="AR30">
    <cfRule type="expression" dxfId="4508" priority="5073">
      <formula>FL30&lt;&gt;""</formula>
    </cfRule>
    <cfRule type="expression" dxfId="4507" priority="5300">
      <formula>AND(AO30&lt;&gt;"",OR(AP30:BC30&lt;&gt;""))</formula>
    </cfRule>
    <cfRule type="expression" dxfId="4506" priority="5301">
      <formula>AND(AO30="",AND(AP30:BC30=""))</formula>
    </cfRule>
  </conditionalFormatting>
  <conditionalFormatting sqref="AS30">
    <cfRule type="expression" dxfId="4505" priority="5072">
      <formula>FL30&lt;&gt;""</formula>
    </cfRule>
    <cfRule type="expression" dxfId="4504" priority="5298">
      <formula>AND(AO30&lt;&gt;"",OR(AP30:BC30&lt;&gt;""))</formula>
    </cfRule>
    <cfRule type="expression" dxfId="4503" priority="5299">
      <formula>AND(AO30="",AND(AP30:BC30=""))</formula>
    </cfRule>
  </conditionalFormatting>
  <conditionalFormatting sqref="AT30">
    <cfRule type="expression" dxfId="4502" priority="5071">
      <formula>FL30&lt;&gt;""</formula>
    </cfRule>
    <cfRule type="expression" dxfId="4501" priority="5296">
      <formula>AND(AO30&lt;&gt;"",OR(AP30:BC30&lt;&gt;""))</formula>
    </cfRule>
    <cfRule type="expression" dxfId="4500" priority="5297">
      <formula>AND(AO30="",AND(AP30:BC30=""))</formula>
    </cfRule>
  </conditionalFormatting>
  <conditionalFormatting sqref="AU30">
    <cfRule type="expression" dxfId="4499" priority="5070">
      <formula>FL30&lt;&gt;""</formula>
    </cfRule>
    <cfRule type="expression" dxfId="4498" priority="5294">
      <formula>AND(AO30&lt;&gt;"",OR(AP30:BC30&lt;&gt;""))</formula>
    </cfRule>
    <cfRule type="expression" dxfId="4497" priority="5295">
      <formula>AND(AO30="",AND(AP30:BC30=""))</formula>
    </cfRule>
  </conditionalFormatting>
  <conditionalFormatting sqref="AV30">
    <cfRule type="expression" dxfId="4496" priority="5069">
      <formula>FL30&lt;&gt;""</formula>
    </cfRule>
    <cfRule type="expression" dxfId="4495" priority="5292">
      <formula>AND(AO30&lt;&gt;"",OR(AP30:BC30&lt;&gt;""))</formula>
    </cfRule>
    <cfRule type="expression" dxfId="4494" priority="5293">
      <formula>AND(AO30="",AND(AP30:BC30=""))</formula>
    </cfRule>
  </conditionalFormatting>
  <conditionalFormatting sqref="AW30">
    <cfRule type="expression" dxfId="4493" priority="5068">
      <formula>FL30&lt;&gt;""</formula>
    </cfRule>
    <cfRule type="expression" dxfId="4492" priority="5290">
      <formula>AND(AO30&lt;&gt;"",OR(AP30:BC30&lt;&gt;""))</formula>
    </cfRule>
    <cfRule type="expression" dxfId="4491" priority="5291">
      <formula>AND(AO30="",AND(AP30:BC30=""))</formula>
    </cfRule>
  </conditionalFormatting>
  <conditionalFormatting sqref="AX30">
    <cfRule type="expression" dxfId="4490" priority="5067">
      <formula>FL30&lt;&gt;""</formula>
    </cfRule>
    <cfRule type="expression" dxfId="4489" priority="5288">
      <formula>AND(AO30&lt;&gt;"",OR(AP30:BC30&lt;&gt;""))</formula>
    </cfRule>
    <cfRule type="expression" dxfId="4488" priority="5289">
      <formula>AND(AO30="",AND(AP30:BC30=""))</formula>
    </cfRule>
  </conditionalFormatting>
  <conditionalFormatting sqref="AY30">
    <cfRule type="expression" dxfId="4487" priority="5066">
      <formula>FL30&lt;&gt;""</formula>
    </cfRule>
    <cfRule type="expression" dxfId="4486" priority="5286">
      <formula>AND(AO30&lt;&gt;"",OR(AP30:BC30&lt;&gt;""))</formula>
    </cfRule>
    <cfRule type="expression" dxfId="4485" priority="5287">
      <formula>AND(AO30="",AND(AP30:BC30=""))</formula>
    </cfRule>
  </conditionalFormatting>
  <conditionalFormatting sqref="AZ30">
    <cfRule type="expression" dxfId="4484" priority="5065">
      <formula>FL30&lt;&gt;""</formula>
    </cfRule>
    <cfRule type="expression" dxfId="4483" priority="5284">
      <formula>AND(AO30&lt;&gt;"",OR(AP30:BC30&lt;&gt;""))</formula>
    </cfRule>
    <cfRule type="expression" dxfId="4482" priority="5285">
      <formula>AND(AO30="",AND(AP30:BC30=""))</formula>
    </cfRule>
  </conditionalFormatting>
  <conditionalFormatting sqref="BA30">
    <cfRule type="expression" dxfId="4481" priority="5064">
      <formula>FL30&lt;&gt;""</formula>
    </cfRule>
    <cfRule type="expression" dxfId="4480" priority="5282">
      <formula>AND(AO30&lt;&gt;"",OR(AP30:BC30&lt;&gt;""))</formula>
    </cfRule>
    <cfRule type="expression" dxfId="4479" priority="5283">
      <formula>AND(AO30="",AND(AP30:BC30=""))</formula>
    </cfRule>
  </conditionalFormatting>
  <conditionalFormatting sqref="BB30">
    <cfRule type="expression" dxfId="4478" priority="5063">
      <formula>FL30&lt;&gt;""</formula>
    </cfRule>
    <cfRule type="expression" dxfId="4477" priority="5280">
      <formula>AND(AO30&lt;&gt;"",OR(AP30:BC30&lt;&gt;""))</formula>
    </cfRule>
    <cfRule type="expression" dxfId="4476" priority="5281">
      <formula>AND(AO30="",AND(AP30:BC30=""))</formula>
    </cfRule>
  </conditionalFormatting>
  <conditionalFormatting sqref="BC30">
    <cfRule type="expression" dxfId="4475" priority="5062">
      <formula>FL30&lt;&gt;""</formula>
    </cfRule>
    <cfRule type="expression" dxfId="4474" priority="5278">
      <formula>AND(AO30&lt;&gt;"",OR(AP30:BC30&lt;&gt;""))</formula>
    </cfRule>
    <cfRule type="expression" dxfId="4473" priority="5279">
      <formula>AND(AO30="",AND(AP30:BC30=""))</formula>
    </cfRule>
  </conditionalFormatting>
  <conditionalFormatting sqref="BF30">
    <cfRule type="expression" dxfId="4472" priority="5119">
      <formula>AND(BD30="独居",BF30&gt;=1)</formula>
    </cfRule>
    <cfRule type="expression" dxfId="4471" priority="5276">
      <formula>AND(BD30="同居",AND(BM30="",BF30&lt;&gt;COUNTA(BH30:BL30)))</formula>
    </cfRule>
    <cfRule type="expression" dxfId="4470" priority="5277">
      <formula>AND(BD30="同居",OR(BF30="",BF30=0))</formula>
    </cfRule>
  </conditionalFormatting>
  <conditionalFormatting sqref="BG30">
    <cfRule type="expression" dxfId="4469" priority="5274">
      <formula>AND(BD30="独居",BG30&gt;=1)</formula>
    </cfRule>
    <cfRule type="expression" dxfId="4468" priority="5275">
      <formula>AND(BD30="同居",OR(BG30="",BG30&gt;BF30))</formula>
    </cfRule>
  </conditionalFormatting>
  <conditionalFormatting sqref="BH30">
    <cfRule type="expression" dxfId="4467" priority="5267">
      <formula>AND(BD30="独居",OR(BH30:BM30&lt;&gt;""))</formula>
    </cfRule>
    <cfRule type="expression" dxfId="4466" priority="5273">
      <formula>AND(BD30="同居",AND(BM30="",BF30&lt;&gt;COUNTA(BH30:BL30)))</formula>
    </cfRule>
  </conditionalFormatting>
  <conditionalFormatting sqref="BI30">
    <cfRule type="expression" dxfId="4465" priority="5266">
      <formula>AND(BD30="独居",OR(BH30:BM30&lt;&gt;""))</formula>
    </cfRule>
    <cfRule type="expression" dxfId="4464" priority="5272">
      <formula>AND(BD30="同居",AND(BM30="",BF30&lt;&gt;COUNTA(BH30:BL30)))</formula>
    </cfRule>
  </conditionalFormatting>
  <conditionalFormatting sqref="BJ30">
    <cfRule type="expression" dxfId="4463" priority="5265">
      <formula>AND(BD30="独居",OR(BH30:BM30&lt;&gt;""))</formula>
    </cfRule>
    <cfRule type="expression" dxfId="4462" priority="5271">
      <formula>AND(BD30="同居",AND(BM30="",BF30&lt;&gt;COUNTA(BH30:BL30)))</formula>
    </cfRule>
  </conditionalFormatting>
  <conditionalFormatting sqref="BK30">
    <cfRule type="expression" dxfId="4461" priority="5264">
      <formula>AND(BD30="独居",OR(BH30:BM30&lt;&gt;""))</formula>
    </cfRule>
    <cfRule type="expression" dxfId="4460" priority="5270">
      <formula>AND(BD30="同居",AND(BM30="",BF30&lt;&gt;COUNTA(BH30:BL30)))</formula>
    </cfRule>
  </conditionalFormatting>
  <conditionalFormatting sqref="BL30">
    <cfRule type="expression" dxfId="4459" priority="5263">
      <formula>AND(BD30="独居",OR(BH30:BM30&lt;&gt;""))</formula>
    </cfRule>
    <cfRule type="expression" dxfId="4458" priority="5269">
      <formula>AND(BD30="同居",AND(BM30="",BF30&lt;&gt;COUNTA(BH30:BL30)))</formula>
    </cfRule>
  </conditionalFormatting>
  <conditionalFormatting sqref="BM30">
    <cfRule type="expression" dxfId="4457" priority="5262">
      <formula>AND(BD30="独居",OR(BH30:BM30&lt;&gt;""))</formula>
    </cfRule>
    <cfRule type="expression" dxfId="4456" priority="5268">
      <formula>AND(BD30="同居",AND(BM30="",BF30&lt;&gt;COUNTA(BH30:BL30)))</formula>
    </cfRule>
  </conditionalFormatting>
  <conditionalFormatting sqref="CF30">
    <cfRule type="expression" dxfId="4455" priority="5049">
      <formula>FL30&lt;&gt;""</formula>
    </cfRule>
    <cfRule type="expression" dxfId="4454" priority="5261">
      <formula>CF30=""</formula>
    </cfRule>
  </conditionalFormatting>
  <conditionalFormatting sqref="CG30">
    <cfRule type="expression" dxfId="4453" priority="5048">
      <formula>FL30&lt;&gt;""</formula>
    </cfRule>
    <cfRule type="expression" dxfId="4452" priority="5260">
      <formula>CG30=""</formula>
    </cfRule>
  </conditionalFormatting>
  <conditionalFormatting sqref="CH30">
    <cfRule type="expression" dxfId="4451" priority="5047">
      <formula>FL30&lt;&gt;""</formula>
    </cfRule>
    <cfRule type="expression" dxfId="4450" priority="5259">
      <formula>CH30=""</formula>
    </cfRule>
  </conditionalFormatting>
  <conditionalFormatting sqref="CI30">
    <cfRule type="expression" dxfId="4449" priority="5046">
      <formula>FL30&lt;&gt;""</formula>
    </cfRule>
    <cfRule type="expression" dxfId="4448" priority="5258">
      <formula>CI30=""</formula>
    </cfRule>
  </conditionalFormatting>
  <conditionalFormatting sqref="CJ30">
    <cfRule type="expression" dxfId="4447" priority="5045">
      <formula>FL30&lt;&gt;""</formula>
    </cfRule>
    <cfRule type="expression" dxfId="4446" priority="5257">
      <formula>CJ30=""</formula>
    </cfRule>
  </conditionalFormatting>
  <conditionalFormatting sqref="CK30">
    <cfRule type="expression" dxfId="4445" priority="5044">
      <formula>FL30&lt;&gt;""</formula>
    </cfRule>
    <cfRule type="expression" dxfId="4444" priority="5256">
      <formula>CK30=""</formula>
    </cfRule>
  </conditionalFormatting>
  <conditionalFormatting sqref="CL30">
    <cfRule type="expression" dxfId="4443" priority="5043">
      <formula>FL30&lt;&gt;""</formula>
    </cfRule>
    <cfRule type="expression" dxfId="4442" priority="5255">
      <formula>CL30=""</formula>
    </cfRule>
  </conditionalFormatting>
  <conditionalFormatting sqref="CM30">
    <cfRule type="expression" dxfId="4441" priority="5042">
      <formula>FL30&lt;&gt;""</formula>
    </cfRule>
    <cfRule type="expression" dxfId="4440" priority="5254">
      <formula>CM30=""</formula>
    </cfRule>
  </conditionalFormatting>
  <conditionalFormatting sqref="CN30">
    <cfRule type="expression" dxfId="4439" priority="5118">
      <formula>AND(CM30=0,CN30&lt;&gt;"")</formula>
    </cfRule>
    <cfRule type="expression" dxfId="4438" priority="5253">
      <formula>AND(CM30&gt;0,CN30="")</formula>
    </cfRule>
  </conditionalFormatting>
  <conditionalFormatting sqref="CO30">
    <cfRule type="expression" dxfId="4437" priority="5041">
      <formula>FL30&lt;&gt;""</formula>
    </cfRule>
    <cfRule type="expression" dxfId="4436" priority="5251">
      <formula>AND(CO30&lt;&gt;"",OR(CP30:CS30&lt;&gt;""))</formula>
    </cfRule>
    <cfRule type="expression" dxfId="4435" priority="5252">
      <formula>AND(CO30="",AND(CP30:CS30=""))</formula>
    </cfRule>
  </conditionalFormatting>
  <conditionalFormatting sqref="CP30">
    <cfRule type="expression" dxfId="4434" priority="5040">
      <formula>FL30&lt;&gt;""</formula>
    </cfRule>
    <cfRule type="expression" dxfId="4433" priority="5249">
      <formula>AND(CO30&lt;&gt;"",OR(CP30:CS30&lt;&gt;""))</formula>
    </cfRule>
    <cfRule type="expression" dxfId="4432" priority="5250">
      <formula>AND(CO30="",AND(CP30:CS30=""))</formula>
    </cfRule>
  </conditionalFormatting>
  <conditionalFormatting sqref="CQ30">
    <cfRule type="expression" dxfId="4431" priority="5039">
      <formula>FL30&lt;&gt;""</formula>
    </cfRule>
    <cfRule type="expression" dxfId="4430" priority="5247">
      <formula>AND(CO30&lt;&gt;"",OR(CP30:CS30&lt;&gt;""))</formula>
    </cfRule>
    <cfRule type="expression" dxfId="4429" priority="5248">
      <formula>AND(CO30="",AND(CP30:CS30=""))</formula>
    </cfRule>
  </conditionalFormatting>
  <conditionalFormatting sqref="CR30">
    <cfRule type="expression" dxfId="4428" priority="5038">
      <formula>FL30&lt;&gt;""</formula>
    </cfRule>
    <cfRule type="expression" dxfId="4427" priority="5245">
      <formula>AND(CO30&lt;&gt;"",OR(CP30:CS30&lt;&gt;""))</formula>
    </cfRule>
    <cfRule type="expression" dxfId="4426" priority="5246">
      <formula>AND(CO30="",AND(CP30:CS30=""))</formula>
    </cfRule>
  </conditionalFormatting>
  <conditionalFormatting sqref="CS30">
    <cfRule type="expression" dxfId="4425" priority="5037">
      <formula>FL30&lt;&gt;""</formula>
    </cfRule>
    <cfRule type="expression" dxfId="4424" priority="5243">
      <formula>AND(CO30&lt;&gt;"",OR(CP30:CS30&lt;&gt;""))</formula>
    </cfRule>
    <cfRule type="expression" dxfId="4423" priority="5244">
      <formula>AND(CO30="",AND(CP30:CS30=""))</formula>
    </cfRule>
  </conditionalFormatting>
  <conditionalFormatting sqref="CT30">
    <cfRule type="expression" dxfId="4422" priority="5036">
      <formula>FL30&lt;&gt;""</formula>
    </cfRule>
    <cfRule type="expression" dxfId="4421" priority="5242">
      <formula>CT30=""</formula>
    </cfRule>
  </conditionalFormatting>
  <conditionalFormatting sqref="CU30">
    <cfRule type="expression" dxfId="4420" priority="5035">
      <formula>FL30&lt;&gt;""</formula>
    </cfRule>
    <cfRule type="expression" dxfId="4419" priority="5241">
      <formula>CU30=""</formula>
    </cfRule>
  </conditionalFormatting>
  <conditionalFormatting sqref="CV30">
    <cfRule type="expression" dxfId="4418" priority="5034">
      <formula>FL30&lt;&gt;""</formula>
    </cfRule>
    <cfRule type="expression" dxfId="4417" priority="5239">
      <formula>AND(CV30&lt;&gt;"",OR(CW30:DH30&lt;&gt;""))</formula>
    </cfRule>
    <cfRule type="expression" dxfId="4416" priority="5240">
      <formula>AND(CV30="",AND(CW30:DH30=""))</formula>
    </cfRule>
  </conditionalFormatting>
  <conditionalFormatting sqref="CW30">
    <cfRule type="expression" dxfId="4415" priority="5033">
      <formula>FL30&lt;&gt;""</formula>
    </cfRule>
    <cfRule type="expression" dxfId="4414" priority="5213">
      <formula>AND(CX30&lt;&gt;"",CW30="")</formula>
    </cfRule>
    <cfRule type="expression" dxfId="4413" priority="5237">
      <formula>AND(CV30&lt;&gt;"",OR(CW30:DH30&lt;&gt;""))</formula>
    </cfRule>
    <cfRule type="expression" dxfId="4412" priority="5238">
      <formula>AND(CV30="",AND(CW30:DH30=""))</formula>
    </cfRule>
  </conditionalFormatting>
  <conditionalFormatting sqref="CX30">
    <cfRule type="expression" dxfId="4411" priority="5032">
      <formula>FL30&lt;&gt;""</formula>
    </cfRule>
    <cfRule type="expression" dxfId="4410" priority="5214">
      <formula>AND(CW30&lt;&gt;"",CX30="")</formula>
    </cfRule>
    <cfRule type="expression" dxfId="4409" priority="5235">
      <formula>AND(CV30&lt;&gt;"",OR(CW30:DH30&lt;&gt;""))</formula>
    </cfRule>
    <cfRule type="expression" dxfId="4408" priority="5236">
      <formula>AND(CV30="",AND(CW30:DH30=""))</formula>
    </cfRule>
  </conditionalFormatting>
  <conditionalFormatting sqref="CY30">
    <cfRule type="expression" dxfId="4407" priority="5031">
      <formula>FL30&lt;&gt;""</formula>
    </cfRule>
    <cfRule type="expression" dxfId="4406" priority="5233">
      <formula>AND(CV30&lt;&gt;"",OR(CW30:DH30&lt;&gt;""))</formula>
    </cfRule>
    <cfRule type="expression" dxfId="4405" priority="5234">
      <formula>AND(CV30="",AND(CW30:DH30=""))</formula>
    </cfRule>
  </conditionalFormatting>
  <conditionalFormatting sqref="CZ30">
    <cfRule type="expression" dxfId="4404" priority="5030">
      <formula>FL30&lt;&gt;""</formula>
    </cfRule>
    <cfRule type="expression" dxfId="4403" priority="5211">
      <formula>AND(DA30&lt;&gt;"",CZ30="")</formula>
    </cfRule>
    <cfRule type="expression" dxfId="4402" priority="5231">
      <formula>AND(CV30&lt;&gt;"",OR(CW30:DH30&lt;&gt;""))</formula>
    </cfRule>
    <cfRule type="expression" dxfId="4401" priority="5232">
      <formula>AND(CV30="",AND(CW30:DH30=""))</formula>
    </cfRule>
  </conditionalFormatting>
  <conditionalFormatting sqref="DA30">
    <cfRule type="expression" dxfId="4400" priority="5029">
      <formula>FL30&lt;&gt;""</formula>
    </cfRule>
    <cfRule type="expression" dxfId="4399" priority="5212">
      <formula>AND(CZ30&lt;&gt;"",DA30="")</formula>
    </cfRule>
    <cfRule type="expression" dxfId="4398" priority="5229">
      <formula>AND(CV30&lt;&gt;"",OR(CW30:DH30&lt;&gt;""))</formula>
    </cfRule>
    <cfRule type="expression" dxfId="4397" priority="5230">
      <formula>AND(CV30="",AND(CW30:DH30=""))</formula>
    </cfRule>
  </conditionalFormatting>
  <conditionalFormatting sqref="DB30">
    <cfRule type="expression" dxfId="4396" priority="5028">
      <formula>FL30&lt;&gt;""</formula>
    </cfRule>
    <cfRule type="expression" dxfId="4395" priority="5227">
      <formula>AND(CV30&lt;&gt;"",OR(CW30:DH30&lt;&gt;""))</formula>
    </cfRule>
    <cfRule type="expression" dxfId="4394" priority="5228">
      <formula>AND(CV30="",AND(CW30:DH30=""))</formula>
    </cfRule>
  </conditionalFormatting>
  <conditionalFormatting sqref="DC30">
    <cfRule type="expression" dxfId="4393" priority="5027">
      <formula>FL30&lt;&gt;""</formula>
    </cfRule>
    <cfRule type="expression" dxfId="4392" priority="5225">
      <formula>AND(CV30&lt;&gt;"",OR(CW30:DH30&lt;&gt;""))</formula>
    </cfRule>
    <cfRule type="expression" dxfId="4391" priority="5226">
      <formula>AND(CV30="",AND(CW30:DH30=""))</formula>
    </cfRule>
  </conditionalFormatting>
  <conditionalFormatting sqref="DD30">
    <cfRule type="expression" dxfId="4390" priority="5026">
      <formula>FL30&lt;&gt;""</formula>
    </cfRule>
    <cfRule type="expression" dxfId="4389" priority="5223">
      <formula>AND(CV30&lt;&gt;"",OR(CW30:DH30&lt;&gt;""))</formula>
    </cfRule>
    <cfRule type="expression" dxfId="4388" priority="5224">
      <formula>AND(CV30="",AND(CW30:DH30=""))</formula>
    </cfRule>
  </conditionalFormatting>
  <conditionalFormatting sqref="DE30">
    <cfRule type="expression" dxfId="4387" priority="5025">
      <formula>FL30&lt;&gt;""</formula>
    </cfRule>
    <cfRule type="expression" dxfId="4386" priority="5207">
      <formula>AND(DF30&lt;&gt;"",DE30="")</formula>
    </cfRule>
    <cfRule type="expression" dxfId="4385" priority="5221">
      <formula>AND(CV30&lt;&gt;"",OR(CW30:DH30&lt;&gt;""))</formula>
    </cfRule>
    <cfRule type="expression" dxfId="4384" priority="5222">
      <formula>AND(CV30="",AND(CW30:DH30=""))</formula>
    </cfRule>
  </conditionalFormatting>
  <conditionalFormatting sqref="DF30">
    <cfRule type="expression" dxfId="4383" priority="5024">
      <formula>FL30&lt;&gt;""</formula>
    </cfRule>
    <cfRule type="expression" dxfId="4382" priority="5208">
      <formula>AND(DE30&lt;&gt;"",DF30="")</formula>
    </cfRule>
    <cfRule type="expression" dxfId="4381" priority="5219">
      <formula>AND(CV30&lt;&gt;"",OR(CW30:DH30&lt;&gt;""))</formula>
    </cfRule>
    <cfRule type="expression" dxfId="4380" priority="5220">
      <formula>AND(CV30="",AND(CW30:DH30=""))</formula>
    </cfRule>
  </conditionalFormatting>
  <conditionalFormatting sqref="DG30">
    <cfRule type="expression" dxfId="4379" priority="5023">
      <formula>FL30&lt;&gt;""</formula>
    </cfRule>
    <cfRule type="expression" dxfId="4378" priority="5217">
      <formula>AND(CV30&lt;&gt;"",OR(CW30:DH30&lt;&gt;""))</formula>
    </cfRule>
    <cfRule type="expression" dxfId="4377" priority="5218">
      <formula>AND(CV30="",AND(CW30:DH30=""))</formula>
    </cfRule>
  </conditionalFormatting>
  <conditionalFormatting sqref="DH30">
    <cfRule type="expression" dxfId="4376" priority="5022">
      <formula>FL30&lt;&gt;""</formula>
    </cfRule>
    <cfRule type="expression" dxfId="4375" priority="5215">
      <formula>AND(CV30&lt;&gt;"",OR(CW30:DH30&lt;&gt;""))</formula>
    </cfRule>
    <cfRule type="expression" dxfId="4374" priority="5216">
      <formula>AND(CV30="",AND(CW30:DH30=""))</formula>
    </cfRule>
  </conditionalFormatting>
  <conditionalFormatting sqref="DI30">
    <cfRule type="expression" dxfId="4373" priority="5021">
      <formula>FL30&lt;&gt;""</formula>
    </cfRule>
    <cfRule type="expression" dxfId="4372" priority="5210">
      <formula>DI30=""</formula>
    </cfRule>
  </conditionalFormatting>
  <conditionalFormatting sqref="DJ30">
    <cfRule type="expression" dxfId="4371" priority="5020">
      <formula>FL30&lt;&gt;""</formula>
    </cfRule>
    <cfRule type="expression" dxfId="4370" priority="5209">
      <formula>AND(DI30&lt;&gt;"自立",DJ30="")</formula>
    </cfRule>
  </conditionalFormatting>
  <conditionalFormatting sqref="DK30">
    <cfRule type="expression" dxfId="4369" priority="5019">
      <formula>FL30&lt;&gt;""</formula>
    </cfRule>
    <cfRule type="expression" dxfId="4368" priority="5206">
      <formula>DK30=""</formula>
    </cfRule>
  </conditionalFormatting>
  <conditionalFormatting sqref="DL30">
    <cfRule type="expression" dxfId="4367" priority="5204">
      <formula>AND(DK30&lt;&gt;"アレルギー食",DL30&lt;&gt;"")</formula>
    </cfRule>
    <cfRule type="expression" dxfId="4366" priority="5205">
      <formula>AND(DK30="アレルギー食",DL30="")</formula>
    </cfRule>
  </conditionalFormatting>
  <conditionalFormatting sqref="DM30">
    <cfRule type="expression" dxfId="4365" priority="5018">
      <formula>FL30&lt;&gt;""</formula>
    </cfRule>
    <cfRule type="expression" dxfId="4364" priority="5203">
      <formula>DM30=""</formula>
    </cfRule>
  </conditionalFormatting>
  <conditionalFormatting sqref="DN30">
    <cfRule type="expression" dxfId="4363" priority="5017">
      <formula>FL30&lt;&gt;""</formula>
    </cfRule>
    <cfRule type="expression" dxfId="4362" priority="5197">
      <formula>AND(DN30&lt;&gt;"",DM30="")</formula>
    </cfRule>
    <cfRule type="expression" dxfId="4361" priority="5201">
      <formula>AND(DM30&lt;&gt;"自立",DN30="")</formula>
    </cfRule>
    <cfRule type="expression" dxfId="4360" priority="5202">
      <formula>AND(DM30="自立",DN30&lt;&gt;"")</formula>
    </cfRule>
  </conditionalFormatting>
  <conditionalFormatting sqref="DO30">
    <cfRule type="expression" dxfId="4359" priority="5016">
      <formula>FL30&lt;&gt;""</formula>
    </cfRule>
    <cfRule type="expression" dxfId="4358" priority="5200">
      <formula>DO30=""</formula>
    </cfRule>
  </conditionalFormatting>
  <conditionalFormatting sqref="DP30">
    <cfRule type="expression" dxfId="4357" priority="5015">
      <formula>FL30&lt;&gt;""</formula>
    </cfRule>
    <cfRule type="expression" dxfId="4356" priority="5196">
      <formula>AND(DP30&lt;&gt;"",DO30="")</formula>
    </cfRule>
    <cfRule type="expression" dxfId="4355" priority="5198">
      <formula>AND(DO30&lt;&gt;"自立",DP30="")</formula>
    </cfRule>
    <cfRule type="expression" dxfId="4354" priority="5199">
      <formula>AND(DO30="自立",DP30&lt;&gt;"")</formula>
    </cfRule>
  </conditionalFormatting>
  <conditionalFormatting sqref="DQ30">
    <cfRule type="expression" dxfId="4353" priority="5014">
      <formula>FL30&lt;&gt;""</formula>
    </cfRule>
    <cfRule type="expression" dxfId="4352" priority="5195">
      <formula>DQ30=""</formula>
    </cfRule>
  </conditionalFormatting>
  <conditionalFormatting sqref="DR30">
    <cfRule type="expression" dxfId="4351" priority="5013">
      <formula>FL30&lt;&gt;""</formula>
    </cfRule>
    <cfRule type="expression" dxfId="4350" priority="5192">
      <formula>AND(DR30&lt;&gt;"",DQ30="")</formula>
    </cfRule>
    <cfRule type="expression" dxfId="4349" priority="5193">
      <formula>AND(DQ30&lt;&gt;"自立",DR30="")</formula>
    </cfRule>
    <cfRule type="expression" dxfId="4348" priority="5194">
      <formula>AND(DQ30="自立",DR30&lt;&gt;"")</formula>
    </cfRule>
  </conditionalFormatting>
  <conditionalFormatting sqref="DS30">
    <cfRule type="expression" dxfId="4347" priority="5012">
      <formula>FL30&lt;&gt;""</formula>
    </cfRule>
    <cfRule type="expression" dxfId="4346" priority="5191">
      <formula>DS30=""</formula>
    </cfRule>
  </conditionalFormatting>
  <conditionalFormatting sqref="DU30">
    <cfRule type="expression" dxfId="4345" priority="5010">
      <formula>FL30&lt;&gt;""</formula>
    </cfRule>
    <cfRule type="expression" dxfId="4344" priority="5190">
      <formula>DU30=""</formula>
    </cfRule>
  </conditionalFormatting>
  <conditionalFormatting sqref="DZ30">
    <cfRule type="expression" dxfId="4343" priority="5008">
      <formula>FL30&lt;&gt;""</formula>
    </cfRule>
    <cfRule type="expression" dxfId="4342" priority="5140">
      <formula>AND(EA30&lt;&gt;"",DZ30&lt;&gt;"その他")</formula>
    </cfRule>
    <cfRule type="expression" dxfId="4341" priority="5189">
      <formula>DZ30=""</formula>
    </cfRule>
  </conditionalFormatting>
  <conditionalFormatting sqref="EA30">
    <cfRule type="expression" dxfId="4340" priority="5187">
      <formula>AND(DZ30&lt;&gt;"その他",EA30&lt;&gt;"")</formula>
    </cfRule>
    <cfRule type="expression" dxfId="4339" priority="5188">
      <formula>AND(DZ30="その他",EA30="")</formula>
    </cfRule>
  </conditionalFormatting>
  <conditionalFormatting sqref="EB30">
    <cfRule type="expression" dxfId="4338" priority="5007">
      <formula>FL30&lt;&gt;""</formula>
    </cfRule>
    <cfRule type="expression" dxfId="4337" priority="5186">
      <formula>AND(EB30:EH30="")</formula>
    </cfRule>
  </conditionalFormatting>
  <conditionalFormatting sqref="EC30">
    <cfRule type="expression" dxfId="4336" priority="5006">
      <formula>FL30&lt;&gt;""</formula>
    </cfRule>
    <cfRule type="expression" dxfId="4335" priority="5185">
      <formula>AND(EB30:EH30="")</formula>
    </cfRule>
  </conditionalFormatting>
  <conditionalFormatting sqref="ED30">
    <cfRule type="expression" dxfId="4334" priority="5005">
      <formula>FL30&lt;&gt;""</formula>
    </cfRule>
    <cfRule type="expression" dxfId="4333" priority="5184">
      <formula>AND(EB30:EH30="")</formula>
    </cfRule>
  </conditionalFormatting>
  <conditionalFormatting sqref="EE30">
    <cfRule type="expression" dxfId="4332" priority="5004">
      <formula>FL30&lt;&gt;""</formula>
    </cfRule>
    <cfRule type="expression" dxfId="4331" priority="5183">
      <formula>AND(EB30:EH30="")</formula>
    </cfRule>
  </conditionalFormatting>
  <conditionalFormatting sqref="EF30">
    <cfRule type="expression" dxfId="4330" priority="5003">
      <formula>FL30&lt;&gt;""</formula>
    </cfRule>
    <cfRule type="expression" dxfId="4329" priority="5182">
      <formula>AND(EB30:EH30="")</formula>
    </cfRule>
  </conditionalFormatting>
  <conditionalFormatting sqref="EG30">
    <cfRule type="expression" dxfId="4328" priority="5002">
      <formula>FL30&lt;&gt;""</formula>
    </cfRule>
    <cfRule type="expression" dxfId="4327" priority="5181">
      <formula>AND(EB30:EH30="")</formula>
    </cfRule>
  </conditionalFormatting>
  <conditionalFormatting sqref="EH30">
    <cfRule type="expression" dxfId="4326" priority="5001">
      <formula>FL30&lt;&gt;""</formula>
    </cfRule>
    <cfRule type="expression" dxfId="4325" priority="5180">
      <formula>AND(EB30:EH30="")</formula>
    </cfRule>
  </conditionalFormatting>
  <conditionalFormatting sqref="EK30">
    <cfRule type="expression" dxfId="4324" priority="5000">
      <formula>FL30&lt;&gt;""</formula>
    </cfRule>
    <cfRule type="expression" dxfId="4323" priority="5178">
      <formula>AND(EJ30&lt;&gt;"",EK30&lt;&gt;"")</formula>
    </cfRule>
    <cfRule type="expression" dxfId="4322" priority="5179">
      <formula>AND(EJ30="",EK30="")</formula>
    </cfRule>
  </conditionalFormatting>
  <conditionalFormatting sqref="EL30">
    <cfRule type="expression" dxfId="4321" priority="4999">
      <formula>FL30&lt;&gt;""</formula>
    </cfRule>
    <cfRule type="expression" dxfId="4320" priority="5176">
      <formula>AND(EJ30&lt;&gt;"",EL30&lt;&gt;"")</formula>
    </cfRule>
    <cfRule type="expression" dxfId="4319" priority="5177">
      <formula>AND(EJ30="",EL30="")</formula>
    </cfRule>
  </conditionalFormatting>
  <conditionalFormatting sqref="EM30">
    <cfRule type="expression" dxfId="4318" priority="4998">
      <formula>FL30&lt;&gt;""</formula>
    </cfRule>
    <cfRule type="expression" dxfId="4317" priority="5174">
      <formula>AND(EJ30&lt;&gt;"",EM30&lt;&gt;"")</formula>
    </cfRule>
    <cfRule type="expression" dxfId="4316" priority="5175">
      <formula>AND(EJ30="",EM30="")</formula>
    </cfRule>
  </conditionalFormatting>
  <conditionalFormatting sqref="EO30">
    <cfRule type="expression" dxfId="4315" priority="5168">
      <formula>AND(EJ30&lt;&gt;"",EO30&lt;&gt;"")</formula>
    </cfRule>
    <cfRule type="expression" dxfId="4314" priority="5172">
      <formula>AND(EO30&lt;&gt;"",EN30="")</formula>
    </cfRule>
    <cfRule type="expression" dxfId="4313" priority="5173">
      <formula>AND(EN30&lt;&gt;"",EO30="")</formula>
    </cfRule>
  </conditionalFormatting>
  <conditionalFormatting sqref="EP30">
    <cfRule type="expression" dxfId="4312" priority="5167">
      <formula>AND(EJ30&lt;&gt;"",EP30&lt;&gt;"")</formula>
    </cfRule>
    <cfRule type="expression" dxfId="4311" priority="5170">
      <formula>AND(EP30&lt;&gt;"",EN30="")</formula>
    </cfRule>
    <cfRule type="expression" dxfId="4310" priority="5171">
      <formula>AND(EN30&lt;&gt;"",EP30="")</formula>
    </cfRule>
  </conditionalFormatting>
  <conditionalFormatting sqref="EN30">
    <cfRule type="expression" dxfId="4309" priority="5169">
      <formula>AND(EJ30&lt;&gt;"",EN30&lt;&gt;"")</formula>
    </cfRule>
  </conditionalFormatting>
  <conditionalFormatting sqref="ER30">
    <cfRule type="expression" dxfId="4308" priority="4997">
      <formula>FL30&lt;&gt;""</formula>
    </cfRule>
    <cfRule type="expression" dxfId="4307" priority="5165">
      <formula>AND(EQ30&lt;&gt;"",ER30&lt;&gt;"")</formula>
    </cfRule>
    <cfRule type="expression" dxfId="4306" priority="5166">
      <formula>AND(EQ30="",ER30="")</formula>
    </cfRule>
  </conditionalFormatting>
  <conditionalFormatting sqref="ES30">
    <cfRule type="expression" dxfId="4305" priority="4996">
      <formula>FL30&lt;&gt;""</formula>
    </cfRule>
    <cfRule type="expression" dxfId="4304" priority="5163">
      <formula>AND(EQ30&lt;&gt;"",ES30&lt;&gt;"")</formula>
    </cfRule>
    <cfRule type="expression" dxfId="4303" priority="5164">
      <formula>AND(EQ30="",ES30="")</formula>
    </cfRule>
  </conditionalFormatting>
  <conditionalFormatting sqref="ET30">
    <cfRule type="expression" dxfId="4302" priority="4995">
      <formula>FL30&lt;&gt;""</formula>
    </cfRule>
    <cfRule type="expression" dxfId="4301" priority="5161">
      <formula>AND(EQ30&lt;&gt;"",ET30&lt;&gt;"")</formula>
    </cfRule>
    <cfRule type="expression" dxfId="4300" priority="5162">
      <formula>AND(EQ30="",ET30="")</formula>
    </cfRule>
  </conditionalFormatting>
  <conditionalFormatting sqref="EV30">
    <cfRule type="expression" dxfId="4299" priority="5155">
      <formula>AND(EQ30&lt;&gt;"",EV30&lt;&gt;"")</formula>
    </cfRule>
    <cfRule type="expression" dxfId="4298" priority="5159">
      <formula>AND(EV30&lt;&gt;"",EU30="")</formula>
    </cfRule>
    <cfRule type="expression" dxfId="4297" priority="5160">
      <formula>AND(EU30&lt;&gt;"",EV30="")</formula>
    </cfRule>
  </conditionalFormatting>
  <conditionalFormatting sqref="EW30">
    <cfRule type="expression" dxfId="4296" priority="5154">
      <formula>AND(EQ30&lt;&gt;"",EW30&lt;&gt;"")</formula>
    </cfRule>
    <cfRule type="expression" dxfId="4295" priority="5157">
      <formula>AND(EW30&lt;&gt;"",EU30="")</formula>
    </cfRule>
    <cfRule type="expression" dxfId="4294" priority="5158">
      <formula>AND(EU30&lt;&gt;"",EW30="")</formula>
    </cfRule>
  </conditionalFormatting>
  <conditionalFormatting sqref="EU30">
    <cfRule type="expression" dxfId="4293" priority="5156">
      <formula>AND(EQ30&lt;&gt;"",EU30&lt;&gt;"")</formula>
    </cfRule>
  </conditionalFormatting>
  <conditionalFormatting sqref="EQ30">
    <cfRule type="expression" dxfId="4292" priority="5153">
      <formula>AND(EQ30&lt;&gt;"",OR(ER30:EW30&lt;&gt;""))</formula>
    </cfRule>
  </conditionalFormatting>
  <conditionalFormatting sqref="EJ30">
    <cfRule type="expression" dxfId="4291" priority="5152">
      <formula>AND(EJ30&lt;&gt;"",OR(EK30:EP30&lt;&gt;""))</formula>
    </cfRule>
  </conditionalFormatting>
  <conditionalFormatting sqref="EX30">
    <cfRule type="expression" dxfId="4290" priority="4994">
      <formula>FL30&lt;&gt;""</formula>
    </cfRule>
    <cfRule type="expression" dxfId="4289" priority="5151">
      <formula>AND(EX30:FC30="")</formula>
    </cfRule>
  </conditionalFormatting>
  <conditionalFormatting sqref="EY30">
    <cfRule type="expression" dxfId="4288" priority="4993">
      <formula>FL30&lt;&gt;""</formula>
    </cfRule>
    <cfRule type="expression" dxfId="4287" priority="5150">
      <formula>AND(EX30:FC30="")</formula>
    </cfRule>
  </conditionalFormatting>
  <conditionalFormatting sqref="EZ30">
    <cfRule type="expression" dxfId="4286" priority="4992">
      <formula>FL30&lt;&gt;""</formula>
    </cfRule>
    <cfRule type="expression" dxfId="4285" priority="5149">
      <formula>AND(EX30:FC30="")</formula>
    </cfRule>
  </conditionalFormatting>
  <conditionalFormatting sqref="FA30">
    <cfRule type="expression" dxfId="4284" priority="4991">
      <formula>FL30&lt;&gt;""</formula>
    </cfRule>
    <cfRule type="expression" dxfId="4283" priority="5148">
      <formula>AND(EX30:FC30="")</formula>
    </cfRule>
  </conditionalFormatting>
  <conditionalFormatting sqref="FC30">
    <cfRule type="expression" dxfId="4282" priority="4989">
      <formula>FL30&lt;&gt;""</formula>
    </cfRule>
    <cfRule type="expression" dxfId="4281" priority="5147">
      <formula>AND(EX30:FC30="")</formula>
    </cfRule>
  </conditionalFormatting>
  <conditionalFormatting sqref="FB30">
    <cfRule type="expression" dxfId="4280" priority="4990">
      <formula>FL30&lt;&gt;""</formula>
    </cfRule>
    <cfRule type="expression" dxfId="4279" priority="5146">
      <formula>AND(EX30:FC30="")</formula>
    </cfRule>
  </conditionalFormatting>
  <conditionalFormatting sqref="FD30">
    <cfRule type="expression" dxfId="4278" priority="4988">
      <formula>FL30&lt;&gt;""</formula>
    </cfRule>
    <cfRule type="expression" dxfId="4277" priority="5145">
      <formula>FD30=""</formula>
    </cfRule>
  </conditionalFormatting>
  <conditionalFormatting sqref="FE30">
    <cfRule type="expression" dxfId="4276" priority="5143">
      <formula>AND(FD30&lt;&gt;"2人以上の体制",FE30&lt;&gt;"")</formula>
    </cfRule>
    <cfRule type="expression" dxfId="4275" priority="5144">
      <formula>AND(FD30="2人以上の体制",FE30="")</formula>
    </cfRule>
  </conditionalFormatting>
  <conditionalFormatting sqref="FF30">
    <cfRule type="expression" dxfId="4274" priority="4987">
      <formula>FL30&lt;&gt;""</formula>
    </cfRule>
    <cfRule type="expression" dxfId="4273" priority="5142">
      <formula>FF30=""</formula>
    </cfRule>
  </conditionalFormatting>
  <conditionalFormatting sqref="FG30">
    <cfRule type="expression" dxfId="4272" priority="4986">
      <formula>FL30&lt;&gt;""</formula>
    </cfRule>
    <cfRule type="expression" dxfId="4271" priority="5141">
      <formula>FG30=""</formula>
    </cfRule>
  </conditionalFormatting>
  <conditionalFormatting sqref="BN30">
    <cfRule type="expression" dxfId="4270" priority="5060">
      <formula>FL30&lt;&gt;""</formula>
    </cfRule>
    <cfRule type="expression" dxfId="4269" priority="5139">
      <formula>BN30=""</formula>
    </cfRule>
  </conditionalFormatting>
  <conditionalFormatting sqref="BO30">
    <cfRule type="expression" dxfId="4268" priority="5059">
      <formula>FL30&lt;&gt;""</formula>
    </cfRule>
    <cfRule type="expression" dxfId="4267" priority="5138">
      <formula>BO30=""</formula>
    </cfRule>
  </conditionalFormatting>
  <conditionalFormatting sqref="BP30">
    <cfRule type="expression" dxfId="4266" priority="5058">
      <formula>FL30&lt;&gt;""</formula>
    </cfRule>
    <cfRule type="expression" dxfId="4265" priority="5137">
      <formula>BP30=""</formula>
    </cfRule>
  </conditionalFormatting>
  <conditionalFormatting sqref="BQ30">
    <cfRule type="expression" dxfId="4264" priority="5057">
      <formula>FL30&lt;&gt;""</formula>
    </cfRule>
    <cfRule type="expression" dxfId="4263" priority="5126">
      <formula>AND(BQ30:BR30="")</formula>
    </cfRule>
  </conditionalFormatting>
  <conditionalFormatting sqref="BR30">
    <cfRule type="expression" dxfId="4262" priority="5056">
      <formula>FL30&lt;&gt;""</formula>
    </cfRule>
    <cfRule type="expression" dxfId="4261" priority="5136">
      <formula>AND(BQ30:BR30="")</formula>
    </cfRule>
  </conditionalFormatting>
  <conditionalFormatting sqref="BT30">
    <cfRule type="expression" dxfId="4260" priority="5131">
      <formula>AND(BS30="",BT30&lt;&gt;"")</formula>
    </cfRule>
    <cfRule type="expression" dxfId="4259" priority="5135">
      <formula>AND(BS30&lt;&gt;"",BT30="")</formula>
    </cfRule>
  </conditionalFormatting>
  <conditionalFormatting sqref="BU30">
    <cfRule type="expression" dxfId="4258" priority="5130">
      <formula>AND(BS30="",BU30&lt;&gt;"")</formula>
    </cfRule>
    <cfRule type="expression" dxfId="4257" priority="5134">
      <formula>AND(BS30&lt;&gt;"",BU30="")</formula>
    </cfRule>
  </conditionalFormatting>
  <conditionalFormatting sqref="BV30">
    <cfRule type="expression" dxfId="4256" priority="5129">
      <formula>AND(BS30="",BV30&lt;&gt;"")</formula>
    </cfRule>
    <cfRule type="expression" dxfId="4255" priority="5133">
      <formula>AND(BS30&lt;&gt;"",AND(BV30:BW30=""))</formula>
    </cfRule>
  </conditionalFormatting>
  <conditionalFormatting sqref="BW30">
    <cfRule type="expression" dxfId="4254" priority="5128">
      <formula>AND(BS30="",BW30&lt;&gt;"")</formula>
    </cfRule>
    <cfRule type="expression" dxfId="4253" priority="5132">
      <formula>AND(BS30&lt;&gt;"",AND(BV30:BW30=""))</formula>
    </cfRule>
  </conditionalFormatting>
  <conditionalFormatting sqref="BS30">
    <cfRule type="expression" dxfId="4252" priority="5127">
      <formula>AND(BS30="",OR(BT30:BW30&lt;&gt;""))</formula>
    </cfRule>
  </conditionalFormatting>
  <conditionalFormatting sqref="BX30">
    <cfRule type="expression" dxfId="4251" priority="5055">
      <formula>FL30&lt;&gt;""</formula>
    </cfRule>
    <cfRule type="expression" dxfId="4250" priority="5125">
      <formula>BX30=""</formula>
    </cfRule>
  </conditionalFormatting>
  <conditionalFormatting sqref="BY30">
    <cfRule type="expression" dxfId="4249" priority="5054">
      <formula>FL30&lt;&gt;""</formula>
    </cfRule>
    <cfRule type="expression" dxfId="4248" priority="5124">
      <formula>BY30=""</formula>
    </cfRule>
  </conditionalFormatting>
  <conditionalFormatting sqref="CB30">
    <cfRule type="expression" dxfId="4247" priority="5053">
      <formula>FL30&lt;&gt;""</formula>
    </cfRule>
    <cfRule type="expression" dxfId="4246" priority="5123">
      <formula>CB30=""</formula>
    </cfRule>
  </conditionalFormatting>
  <conditionalFormatting sqref="CC30">
    <cfRule type="expression" dxfId="4245" priority="5052">
      <formula>FL30&lt;&gt;""</formula>
    </cfRule>
    <cfRule type="expression" dxfId="4244" priority="5122">
      <formula>CC30=""</formula>
    </cfRule>
  </conditionalFormatting>
  <conditionalFormatting sqref="CD30">
    <cfRule type="expression" dxfId="4243" priority="5051">
      <formula>FL30&lt;&gt;""</formula>
    </cfRule>
    <cfRule type="expression" dxfId="4242" priority="5121">
      <formula>CD30=""</formula>
    </cfRule>
  </conditionalFormatting>
  <conditionalFormatting sqref="FJ30">
    <cfRule type="expression" dxfId="4241" priority="5120">
      <formula>FJ30=""</formula>
    </cfRule>
  </conditionalFormatting>
  <conditionalFormatting sqref="H30">
    <cfRule type="expression" dxfId="4240" priority="5101">
      <formula>FL30&lt;&gt;""</formula>
    </cfRule>
    <cfRule type="expression" dxfId="4239" priority="5117">
      <formula>H30=""</formula>
    </cfRule>
  </conditionalFormatting>
  <conditionalFormatting sqref="B30">
    <cfRule type="expression" dxfId="4238" priority="4985">
      <formula>FL30&lt;&gt;""</formula>
    </cfRule>
    <cfRule type="expression" dxfId="4237" priority="5116">
      <formula>B30=""</formula>
    </cfRule>
  </conditionalFormatting>
  <conditionalFormatting sqref="CE30">
    <cfRule type="expression" dxfId="4236" priority="5050">
      <formula>FL30&lt;&gt;""</formula>
    </cfRule>
    <cfRule type="expression" dxfId="4235" priority="5115">
      <formula>CE30=""</formula>
    </cfRule>
  </conditionalFormatting>
  <conditionalFormatting sqref="EI30">
    <cfRule type="expression" dxfId="4234" priority="5114">
      <formula>AND(OR(EB30:EG30&lt;&gt;""),EI30="")</formula>
    </cfRule>
  </conditionalFormatting>
  <conditionalFormatting sqref="BD30">
    <cfRule type="expression" dxfId="4233" priority="5061">
      <formula>FL30&lt;&gt;""</formula>
    </cfRule>
    <cfRule type="expression" dxfId="4232" priority="5113">
      <formula>BD30=""</formula>
    </cfRule>
  </conditionalFormatting>
  <conditionalFormatting sqref="BE30">
    <cfRule type="expression" dxfId="4231" priority="5112">
      <formula>AND(BD30="同居",AND(BE30="",BF30=""))</formula>
    </cfRule>
  </conditionalFormatting>
  <conditionalFormatting sqref="CA30">
    <cfRule type="expression" dxfId="4230" priority="5111">
      <formula>AND(BZ30&lt;&gt;"",CA30="")</formula>
    </cfRule>
  </conditionalFormatting>
  <conditionalFormatting sqref="BZ30">
    <cfRule type="expression" dxfId="4229" priority="5110">
      <formula>AND(BZ30="",CA30&lt;&gt;"")</formula>
    </cfRule>
  </conditionalFormatting>
  <conditionalFormatting sqref="DT30">
    <cfRule type="expression" dxfId="4228" priority="5011">
      <formula>FL30&lt;&gt;""</formula>
    </cfRule>
    <cfRule type="expression" dxfId="4227" priority="5107">
      <formula>AND(DT30&lt;&gt;"",DS30="")</formula>
    </cfRule>
    <cfRule type="expression" dxfId="4226" priority="5108">
      <formula>AND(DS30&lt;&gt;"自立",DT30="")</formula>
    </cfRule>
    <cfRule type="expression" dxfId="4225" priority="5109">
      <formula>AND(DS30="自立",DT30&lt;&gt;"")</formula>
    </cfRule>
  </conditionalFormatting>
  <conditionalFormatting sqref="DV30">
    <cfRule type="expression" dxfId="4224" priority="5009">
      <formula>FL30&lt;&gt;""</formula>
    </cfRule>
    <cfRule type="expression" dxfId="4223" priority="5104">
      <formula>AND(DV30&lt;&gt;"",DU30="")</formula>
    </cfRule>
    <cfRule type="expression" dxfId="4222" priority="5105">
      <formula>AND(DU30="自立",DV30&lt;&gt;"")</formula>
    </cfRule>
    <cfRule type="expression" dxfId="4221" priority="5106">
      <formula>AND(DU30&lt;&gt;"自立",DV30="")</formula>
    </cfRule>
  </conditionalFormatting>
  <conditionalFormatting sqref="I30">
    <cfRule type="expression" dxfId="4220" priority="5103">
      <formula>I30=""</formula>
    </cfRule>
  </conditionalFormatting>
  <conditionalFormatting sqref="O30">
    <cfRule type="expression" dxfId="4219" priority="5097">
      <formula>FL30&lt;&gt;""</formula>
    </cfRule>
    <cfRule type="expression" dxfId="4218" priority="5102">
      <formula>O30=""</formula>
    </cfRule>
  </conditionalFormatting>
  <conditionalFormatting sqref="FM30">
    <cfRule type="expression" dxfId="4217" priority="4980">
      <formula>AND(FM30="",AND(P30:FI30=""))</formula>
    </cfRule>
    <cfRule type="expression" dxfId="4216" priority="4981">
      <formula>AND(FM30&lt;&gt;"",OR(P30:FI30&lt;&gt;""))</formula>
    </cfRule>
  </conditionalFormatting>
  <conditionalFormatting sqref="FL30">
    <cfRule type="expression" dxfId="4215" priority="4982">
      <formula>AND(FL30="",AND(P30:FI30=""))</formula>
    </cfRule>
    <cfRule type="expression" dxfId="4214" priority="4984">
      <formula>AND(FL30&lt;&gt;"",OR(P30:FI30&lt;&gt;""))</formula>
    </cfRule>
  </conditionalFormatting>
  <conditionalFormatting sqref="FK30">
    <cfRule type="expression" dxfId="4213" priority="4983">
      <formula>FK30=""</formula>
    </cfRule>
  </conditionalFormatting>
  <conditionalFormatting sqref="C31">
    <cfRule type="expression" dxfId="4212" priority="4979">
      <formula>C31=""</formula>
    </cfRule>
  </conditionalFormatting>
  <conditionalFormatting sqref="D31">
    <cfRule type="expression" dxfId="4211" priority="4978">
      <formula>D31=""</formula>
    </cfRule>
  </conditionalFormatting>
  <conditionalFormatting sqref="E31">
    <cfRule type="expression" dxfId="4210" priority="4977">
      <formula>E31=""</formula>
    </cfRule>
  </conditionalFormatting>
  <conditionalFormatting sqref="G31">
    <cfRule type="expression" dxfId="4209" priority="4976">
      <formula>G31=""</formula>
    </cfRule>
  </conditionalFormatting>
  <conditionalFormatting sqref="J31">
    <cfRule type="expression" dxfId="4208" priority="4717">
      <formula>FL31&lt;&gt;""</formula>
    </cfRule>
    <cfRule type="expression" dxfId="4207" priority="4975">
      <formula>AND(J31="",K31="")</formula>
    </cfRule>
  </conditionalFormatting>
  <conditionalFormatting sqref="K31">
    <cfRule type="expression" dxfId="4206" priority="4716">
      <formula>FL31&lt;&gt;""</formula>
    </cfRule>
    <cfRule type="expression" dxfId="4205" priority="4974">
      <formula>AND(J31="",K31="")</formula>
    </cfRule>
  </conditionalFormatting>
  <conditionalFormatting sqref="N31">
    <cfRule type="expression" dxfId="4204" priority="4715">
      <formula>FL31&lt;&gt;""</formula>
    </cfRule>
    <cfRule type="expression" dxfId="4203" priority="4973">
      <formula>N31=""</formula>
    </cfRule>
  </conditionalFormatting>
  <conditionalFormatting sqref="P31">
    <cfRule type="expression" dxfId="4202" priority="4713">
      <formula>FL31&lt;&gt;""</formula>
    </cfRule>
    <cfRule type="expression" dxfId="4201" priority="4971">
      <formula>AND(P31&lt;&gt;"",OR(Q31:AC31&lt;&gt;""))</formula>
    </cfRule>
    <cfRule type="expression" dxfId="4200" priority="4972">
      <formula>AND(P31="",AND(Q31:AC31=""))</formula>
    </cfRule>
  </conditionalFormatting>
  <conditionalFormatting sqref="Q31">
    <cfRule type="expression" dxfId="4199" priority="4712">
      <formula>FL31&lt;&gt;""</formula>
    </cfRule>
    <cfRule type="expression" dxfId="4198" priority="4969">
      <formula>AND(P31&lt;&gt;"",OR(Q31:AC31&lt;&gt;""))</formula>
    </cfRule>
    <cfRule type="expression" dxfId="4197" priority="4970">
      <formula>AND(P31="",AND(Q31:AC31=""))</formula>
    </cfRule>
  </conditionalFormatting>
  <conditionalFormatting sqref="R31">
    <cfRule type="expression" dxfId="4196" priority="4711">
      <formula>FL31&lt;&gt;""</formula>
    </cfRule>
    <cfRule type="expression" dxfId="4195" priority="4967">
      <formula>AND(P31&lt;&gt;"",OR(Q31:AC31&lt;&gt;""))</formula>
    </cfRule>
    <cfRule type="expression" dxfId="4194" priority="4968">
      <formula>AND(P31="",AND(Q31:AC31=""))</formula>
    </cfRule>
  </conditionalFormatting>
  <conditionalFormatting sqref="S31">
    <cfRule type="expression" dxfId="4193" priority="4710">
      <formula>FL31&lt;&gt;""</formula>
    </cfRule>
    <cfRule type="expression" dxfId="4192" priority="4955">
      <formula>AND(P31&lt;&gt;"",OR(Q31:AC31&lt;&gt;""))</formula>
    </cfRule>
    <cfRule type="expression" dxfId="4191" priority="4966">
      <formula>AND(P31="",AND(Q31:AC31=""))</formula>
    </cfRule>
  </conditionalFormatting>
  <conditionalFormatting sqref="T31">
    <cfRule type="expression" dxfId="4190" priority="4709">
      <formula>FL31&lt;&gt;""</formula>
    </cfRule>
    <cfRule type="expression" dxfId="4189" priority="4954">
      <formula>AND(P31&lt;&gt;"",OR(Q31:AC31&lt;&gt;""))</formula>
    </cfRule>
    <cfRule type="expression" dxfId="4188" priority="4965">
      <formula>AND(P31="",AND(Q31:AC31=""))</formula>
    </cfRule>
  </conditionalFormatting>
  <conditionalFormatting sqref="U31">
    <cfRule type="expression" dxfId="4187" priority="4708">
      <formula>FL31&lt;&gt;""</formula>
    </cfRule>
    <cfRule type="expression" dxfId="4186" priority="4953">
      <formula>AND(P31&lt;&gt;"",OR(Q31:AC31&lt;&gt;""))</formula>
    </cfRule>
    <cfRule type="expression" dxfId="4185" priority="4964">
      <formula>AND(P31="",AND(Q31:AC31=""))</formula>
    </cfRule>
  </conditionalFormatting>
  <conditionalFormatting sqref="V31">
    <cfRule type="expression" dxfId="4184" priority="4707">
      <formula>FL31&lt;&gt;""</formula>
    </cfRule>
    <cfRule type="expression" dxfId="4183" priority="4952">
      <formula>AND(P31&lt;&gt;"",OR(Q31:AC31&lt;&gt;""))</formula>
    </cfRule>
    <cfRule type="expression" dxfId="4182" priority="4963">
      <formula>AND(P31="",AND(Q31:AC31=""))</formula>
    </cfRule>
  </conditionalFormatting>
  <conditionalFormatting sqref="W31">
    <cfRule type="expression" dxfId="4181" priority="4706">
      <formula>FL31&lt;&gt;""</formula>
    </cfRule>
    <cfRule type="expression" dxfId="4180" priority="4951">
      <formula>AND(P31&lt;&gt;"",OR(Q31:AC31&lt;&gt;""))</formula>
    </cfRule>
    <cfRule type="expression" dxfId="4179" priority="4962">
      <formula>AND(P31="",AND(Q31:AC31=""))</formula>
    </cfRule>
  </conditionalFormatting>
  <conditionalFormatting sqref="X31">
    <cfRule type="expression" dxfId="4178" priority="4705">
      <formula>FL31&lt;&gt;""</formula>
    </cfRule>
    <cfRule type="expression" dxfId="4177" priority="4950">
      <formula>AND(P31&lt;&gt;"",OR(Q31:AC31&lt;&gt;""))</formula>
    </cfRule>
    <cfRule type="expression" dxfId="4176" priority="4961">
      <formula>AND(P31="",AND(Q31:AC31=""))</formula>
    </cfRule>
  </conditionalFormatting>
  <conditionalFormatting sqref="Y31">
    <cfRule type="expression" dxfId="4175" priority="4704">
      <formula>FL31&lt;&gt;""</formula>
    </cfRule>
    <cfRule type="expression" dxfId="4174" priority="4949">
      <formula>AND(P31&lt;&gt;"",OR(Q31:AC31&lt;&gt;""))</formula>
    </cfRule>
    <cfRule type="expression" dxfId="4173" priority="4960">
      <formula>AND(P31="",AND(Q31:AC31=""))</formula>
    </cfRule>
  </conditionalFormatting>
  <conditionalFormatting sqref="Z31">
    <cfRule type="expression" dxfId="4172" priority="4703">
      <formula>FL31&lt;&gt;""</formula>
    </cfRule>
    <cfRule type="expression" dxfId="4171" priority="4948">
      <formula>AND(P31&lt;&gt;"",OR(Q31:AC31&lt;&gt;""))</formula>
    </cfRule>
    <cfRule type="expression" dxfId="4170" priority="4959">
      <formula>AND(P31="",AND(Q31:AC31=""))</formula>
    </cfRule>
  </conditionalFormatting>
  <conditionalFormatting sqref="AA31">
    <cfRule type="expression" dxfId="4169" priority="4702">
      <formula>FL31&lt;&gt;""</formula>
    </cfRule>
    <cfRule type="expression" dxfId="4168" priority="4947">
      <formula>AND(P31&lt;&gt;"",OR(Q31:AC31&lt;&gt;""))</formula>
    </cfRule>
    <cfRule type="expression" dxfId="4167" priority="4958">
      <formula>AND(P31="",AND(Q31:AC31=""))</formula>
    </cfRule>
  </conditionalFormatting>
  <conditionalFormatting sqref="AB31">
    <cfRule type="expression" dxfId="4166" priority="4701">
      <formula>FL31&lt;&gt;""</formula>
    </cfRule>
    <cfRule type="expression" dxfId="4165" priority="4946">
      <formula>AND(P31&lt;&gt;"",OR(Q31:AC31&lt;&gt;""))</formula>
    </cfRule>
    <cfRule type="expression" dxfId="4164" priority="4957">
      <formula>AND(P31="",AND(Q31:AC31=""))</formula>
    </cfRule>
  </conditionalFormatting>
  <conditionalFormatting sqref="AC31">
    <cfRule type="expression" dxfId="4163" priority="4700">
      <formula>FL31&lt;&gt;""</formula>
    </cfRule>
    <cfRule type="expression" dxfId="4162" priority="4945">
      <formula>AND(P31&lt;&gt;"",OR(Q31:AC31&lt;&gt;""))</formula>
    </cfRule>
    <cfRule type="expression" dxfId="4161" priority="4956">
      <formula>AND(P31="",AND(Q31:AC31=""))</formula>
    </cfRule>
  </conditionalFormatting>
  <conditionalFormatting sqref="AD31">
    <cfRule type="expression" dxfId="4160" priority="4699">
      <formula>FL31&lt;&gt;""</formula>
    </cfRule>
    <cfRule type="expression" dxfId="4159" priority="4942">
      <formula>AND(AD31="無",OR(AE31:AH31&lt;&gt;""))</formula>
    </cfRule>
    <cfRule type="expression" dxfId="4158" priority="4943">
      <formula>AND(AD31="有",AND(AE31:AH31=""))</formula>
    </cfRule>
    <cfRule type="expression" dxfId="4157" priority="4944">
      <formula>AD31=""</formula>
    </cfRule>
  </conditionalFormatting>
  <conditionalFormatting sqref="AE31">
    <cfRule type="expression" dxfId="4156" priority="4937">
      <formula>AND(AD31="無",OR(AE31:AH31&lt;&gt;""))</formula>
    </cfRule>
    <cfRule type="expression" dxfId="4155" priority="4941">
      <formula>AND(AD31="有",AND(AE31:AH31=""))</formula>
    </cfRule>
  </conditionalFormatting>
  <conditionalFormatting sqref="AF31">
    <cfRule type="expression" dxfId="4154" priority="4936">
      <formula>AND(AD31="無",OR(AE31:AH31&lt;&gt;""))</formula>
    </cfRule>
    <cfRule type="expression" dxfId="4153" priority="4940">
      <formula>AND(AD31="有",AND(AE31:AH31=""))</formula>
    </cfRule>
  </conditionalFormatting>
  <conditionalFormatting sqref="AG31">
    <cfRule type="expression" dxfId="4152" priority="4935">
      <formula>AND(AD31="無",OR(AE31:AH31&lt;&gt;""))</formula>
    </cfRule>
    <cfRule type="expression" dxfId="4151" priority="4939">
      <formula>AND(AD31="有",AND(AE31:AH31=""))</formula>
    </cfRule>
  </conditionalFormatting>
  <conditionalFormatting sqref="AH31">
    <cfRule type="expression" dxfId="4150" priority="4934">
      <formula>AND(AD31="無",OR(AE31:AH31&lt;&gt;""))</formula>
    </cfRule>
    <cfRule type="expression" dxfId="4149" priority="4938">
      <formula>AND(AD31="有",AND(AE31:AH31=""))</formula>
    </cfRule>
  </conditionalFormatting>
  <conditionalFormatting sqref="AI31">
    <cfRule type="expression" dxfId="4148" priority="4698">
      <formula>FL31&lt;&gt;""</formula>
    </cfRule>
    <cfRule type="expression" dxfId="4147" priority="4933">
      <formula>AI31=""</formula>
    </cfRule>
  </conditionalFormatting>
  <conditionalFormatting sqref="AJ31">
    <cfRule type="expression" dxfId="4146" priority="4697">
      <formula>FL31&lt;&gt;""</formula>
    </cfRule>
    <cfRule type="expression" dxfId="4145" priority="4932">
      <formula>AJ31=""</formula>
    </cfRule>
  </conditionalFormatting>
  <conditionalFormatting sqref="AK31">
    <cfRule type="expression" dxfId="4144" priority="4696">
      <formula>FL31&lt;&gt;""</formula>
    </cfRule>
    <cfRule type="expression" dxfId="4143" priority="4931">
      <formula>AK31=""</formula>
    </cfRule>
  </conditionalFormatting>
  <conditionalFormatting sqref="AL31">
    <cfRule type="expression" dxfId="4142" priority="4695">
      <formula>FL31&lt;&gt;""</formula>
    </cfRule>
    <cfRule type="expression" dxfId="4141" priority="4930">
      <formula>AL31=""</formula>
    </cfRule>
  </conditionalFormatting>
  <conditionalFormatting sqref="AM31">
    <cfRule type="expression" dxfId="4140" priority="4694">
      <formula>FL31&lt;&gt;""</formula>
    </cfRule>
    <cfRule type="expression" dxfId="4139" priority="4925">
      <formula>AND(AM31="なし",AN31&lt;&gt;"")</formula>
    </cfRule>
    <cfRule type="expression" dxfId="4138" priority="4926">
      <formula>AND(AM31="あり",AN31="")</formula>
    </cfRule>
    <cfRule type="expression" dxfId="4137" priority="4929">
      <formula>AM31=""</formula>
    </cfRule>
  </conditionalFormatting>
  <conditionalFormatting sqref="AN31">
    <cfRule type="expression" dxfId="4136" priority="4927">
      <formula>AND(AM31="なし",AN31&lt;&gt;"")</formula>
    </cfRule>
    <cfRule type="expression" dxfId="4135" priority="4928">
      <formula>AND(AM31="あり",AN31="")</formula>
    </cfRule>
  </conditionalFormatting>
  <conditionalFormatting sqref="AO31">
    <cfRule type="expression" dxfId="4134" priority="4693">
      <formula>FL31&lt;&gt;""</formula>
    </cfRule>
    <cfRule type="expression" dxfId="4133" priority="4923">
      <formula>AND(AO31&lt;&gt;"",OR(AP31:BC31&lt;&gt;""))</formula>
    </cfRule>
    <cfRule type="expression" dxfId="4132" priority="4924">
      <formula>AND(AO31="",AND(AP31:BC31=""))</formula>
    </cfRule>
  </conditionalFormatting>
  <conditionalFormatting sqref="AP31">
    <cfRule type="expression" dxfId="4131" priority="4692">
      <formula>FL31&lt;&gt;""</formula>
    </cfRule>
    <cfRule type="expression" dxfId="4130" priority="4921">
      <formula>AND(AO31&lt;&gt;"",OR(AP31:BC31&lt;&gt;""))</formula>
    </cfRule>
    <cfRule type="expression" dxfId="4129" priority="4922">
      <formula>AND(AO31="",AND(AP31:BC31=""))</formula>
    </cfRule>
  </conditionalFormatting>
  <conditionalFormatting sqref="AQ31">
    <cfRule type="expression" dxfId="4128" priority="4691">
      <formula>FL31&lt;&gt;""</formula>
    </cfRule>
    <cfRule type="expression" dxfId="4127" priority="4919">
      <formula>AND(AO31&lt;&gt;"",OR(AP31:BC31&lt;&gt;""))</formula>
    </cfRule>
    <cfRule type="expression" dxfId="4126" priority="4920">
      <formula>AND(AO31="",AND(AP31:BC31=""))</formula>
    </cfRule>
  </conditionalFormatting>
  <conditionalFormatting sqref="AR31">
    <cfRule type="expression" dxfId="4125" priority="4690">
      <formula>FL31&lt;&gt;""</formula>
    </cfRule>
    <cfRule type="expression" dxfId="4124" priority="4917">
      <formula>AND(AO31&lt;&gt;"",OR(AP31:BC31&lt;&gt;""))</formula>
    </cfRule>
    <cfRule type="expression" dxfId="4123" priority="4918">
      <formula>AND(AO31="",AND(AP31:BC31=""))</formula>
    </cfRule>
  </conditionalFormatting>
  <conditionalFormatting sqref="AS31">
    <cfRule type="expression" dxfId="4122" priority="4689">
      <formula>FL31&lt;&gt;""</formula>
    </cfRule>
    <cfRule type="expression" dxfId="4121" priority="4915">
      <formula>AND(AO31&lt;&gt;"",OR(AP31:BC31&lt;&gt;""))</formula>
    </cfRule>
    <cfRule type="expression" dxfId="4120" priority="4916">
      <formula>AND(AO31="",AND(AP31:BC31=""))</formula>
    </cfRule>
  </conditionalFormatting>
  <conditionalFormatting sqref="AT31">
    <cfRule type="expression" dxfId="4119" priority="4688">
      <formula>FL31&lt;&gt;""</formula>
    </cfRule>
    <cfRule type="expression" dxfId="4118" priority="4913">
      <formula>AND(AO31&lt;&gt;"",OR(AP31:BC31&lt;&gt;""))</formula>
    </cfRule>
    <cfRule type="expression" dxfId="4117" priority="4914">
      <formula>AND(AO31="",AND(AP31:BC31=""))</formula>
    </cfRule>
  </conditionalFormatting>
  <conditionalFormatting sqref="AU31">
    <cfRule type="expression" dxfId="4116" priority="4687">
      <formula>FL31&lt;&gt;""</formula>
    </cfRule>
    <cfRule type="expression" dxfId="4115" priority="4911">
      <formula>AND(AO31&lt;&gt;"",OR(AP31:BC31&lt;&gt;""))</formula>
    </cfRule>
    <cfRule type="expression" dxfId="4114" priority="4912">
      <formula>AND(AO31="",AND(AP31:BC31=""))</formula>
    </cfRule>
  </conditionalFormatting>
  <conditionalFormatting sqref="AV31">
    <cfRule type="expression" dxfId="4113" priority="4686">
      <formula>FL31&lt;&gt;""</formula>
    </cfRule>
    <cfRule type="expression" dxfId="4112" priority="4909">
      <formula>AND(AO31&lt;&gt;"",OR(AP31:BC31&lt;&gt;""))</formula>
    </cfRule>
    <cfRule type="expression" dxfId="4111" priority="4910">
      <formula>AND(AO31="",AND(AP31:BC31=""))</formula>
    </cfRule>
  </conditionalFormatting>
  <conditionalFormatting sqref="AW31">
    <cfRule type="expression" dxfId="4110" priority="4685">
      <formula>FL31&lt;&gt;""</formula>
    </cfRule>
    <cfRule type="expression" dxfId="4109" priority="4907">
      <formula>AND(AO31&lt;&gt;"",OR(AP31:BC31&lt;&gt;""))</formula>
    </cfRule>
    <cfRule type="expression" dxfId="4108" priority="4908">
      <formula>AND(AO31="",AND(AP31:BC31=""))</formula>
    </cfRule>
  </conditionalFormatting>
  <conditionalFormatting sqref="AX31">
    <cfRule type="expression" dxfId="4107" priority="4684">
      <formula>FL31&lt;&gt;""</formula>
    </cfRule>
    <cfRule type="expression" dxfId="4106" priority="4905">
      <formula>AND(AO31&lt;&gt;"",OR(AP31:BC31&lt;&gt;""))</formula>
    </cfRule>
    <cfRule type="expression" dxfId="4105" priority="4906">
      <formula>AND(AO31="",AND(AP31:BC31=""))</formula>
    </cfRule>
  </conditionalFormatting>
  <conditionalFormatting sqref="AY31">
    <cfRule type="expression" dxfId="4104" priority="4683">
      <formula>FL31&lt;&gt;""</formula>
    </cfRule>
    <cfRule type="expression" dxfId="4103" priority="4903">
      <formula>AND(AO31&lt;&gt;"",OR(AP31:BC31&lt;&gt;""))</formula>
    </cfRule>
    <cfRule type="expression" dxfId="4102" priority="4904">
      <formula>AND(AO31="",AND(AP31:BC31=""))</formula>
    </cfRule>
  </conditionalFormatting>
  <conditionalFormatting sqref="AZ31">
    <cfRule type="expression" dxfId="4101" priority="4682">
      <formula>FL31&lt;&gt;""</formula>
    </cfRule>
    <cfRule type="expression" dxfId="4100" priority="4901">
      <formula>AND(AO31&lt;&gt;"",OR(AP31:BC31&lt;&gt;""))</formula>
    </cfRule>
    <cfRule type="expression" dxfId="4099" priority="4902">
      <formula>AND(AO31="",AND(AP31:BC31=""))</formula>
    </cfRule>
  </conditionalFormatting>
  <conditionalFormatting sqref="BA31">
    <cfRule type="expression" dxfId="4098" priority="4681">
      <formula>FL31&lt;&gt;""</formula>
    </cfRule>
    <cfRule type="expression" dxfId="4097" priority="4899">
      <formula>AND(AO31&lt;&gt;"",OR(AP31:BC31&lt;&gt;""))</formula>
    </cfRule>
    <cfRule type="expression" dxfId="4096" priority="4900">
      <formula>AND(AO31="",AND(AP31:BC31=""))</formula>
    </cfRule>
  </conditionalFormatting>
  <conditionalFormatting sqref="BB31">
    <cfRule type="expression" dxfId="4095" priority="4680">
      <formula>FL31&lt;&gt;""</formula>
    </cfRule>
    <cfRule type="expression" dxfId="4094" priority="4897">
      <formula>AND(AO31&lt;&gt;"",OR(AP31:BC31&lt;&gt;""))</formula>
    </cfRule>
    <cfRule type="expression" dxfId="4093" priority="4898">
      <formula>AND(AO31="",AND(AP31:BC31=""))</formula>
    </cfRule>
  </conditionalFormatting>
  <conditionalFormatting sqref="BC31">
    <cfRule type="expression" dxfId="4092" priority="4679">
      <formula>FL31&lt;&gt;""</formula>
    </cfRule>
    <cfRule type="expression" dxfId="4091" priority="4895">
      <formula>AND(AO31&lt;&gt;"",OR(AP31:BC31&lt;&gt;""))</formula>
    </cfRule>
    <cfRule type="expression" dxfId="4090" priority="4896">
      <formula>AND(AO31="",AND(AP31:BC31=""))</formula>
    </cfRule>
  </conditionalFormatting>
  <conditionalFormatting sqref="BF31">
    <cfRule type="expression" dxfId="4089" priority="4736">
      <formula>AND(BD31="独居",BF31&gt;=1)</formula>
    </cfRule>
    <cfRule type="expression" dxfId="4088" priority="4893">
      <formula>AND(BD31="同居",AND(BM31="",BF31&lt;&gt;COUNTA(BH31:BL31)))</formula>
    </cfRule>
    <cfRule type="expression" dxfId="4087" priority="4894">
      <formula>AND(BD31="同居",OR(BF31="",BF31=0))</formula>
    </cfRule>
  </conditionalFormatting>
  <conditionalFormatting sqref="BG31">
    <cfRule type="expression" dxfId="4086" priority="4891">
      <formula>AND(BD31="独居",BG31&gt;=1)</formula>
    </cfRule>
    <cfRule type="expression" dxfId="4085" priority="4892">
      <formula>AND(BD31="同居",OR(BG31="",BG31&gt;BF31))</formula>
    </cfRule>
  </conditionalFormatting>
  <conditionalFormatting sqref="BH31">
    <cfRule type="expression" dxfId="4084" priority="4884">
      <formula>AND(BD31="独居",OR(BH31:BM31&lt;&gt;""))</formula>
    </cfRule>
    <cfRule type="expression" dxfId="4083" priority="4890">
      <formula>AND(BD31="同居",AND(BM31="",BF31&lt;&gt;COUNTA(BH31:BL31)))</formula>
    </cfRule>
  </conditionalFormatting>
  <conditionalFormatting sqref="BI31">
    <cfRule type="expression" dxfId="4082" priority="4883">
      <formula>AND(BD31="独居",OR(BH31:BM31&lt;&gt;""))</formula>
    </cfRule>
    <cfRule type="expression" dxfId="4081" priority="4889">
      <formula>AND(BD31="同居",AND(BM31="",BF31&lt;&gt;COUNTA(BH31:BL31)))</formula>
    </cfRule>
  </conditionalFormatting>
  <conditionalFormatting sqref="BJ31">
    <cfRule type="expression" dxfId="4080" priority="4882">
      <formula>AND(BD31="独居",OR(BH31:BM31&lt;&gt;""))</formula>
    </cfRule>
    <cfRule type="expression" dxfId="4079" priority="4888">
      <formula>AND(BD31="同居",AND(BM31="",BF31&lt;&gt;COUNTA(BH31:BL31)))</formula>
    </cfRule>
  </conditionalFormatting>
  <conditionalFormatting sqref="BK31">
    <cfRule type="expression" dxfId="4078" priority="4881">
      <formula>AND(BD31="独居",OR(BH31:BM31&lt;&gt;""))</formula>
    </cfRule>
    <cfRule type="expression" dxfId="4077" priority="4887">
      <formula>AND(BD31="同居",AND(BM31="",BF31&lt;&gt;COUNTA(BH31:BL31)))</formula>
    </cfRule>
  </conditionalFormatting>
  <conditionalFormatting sqref="BL31">
    <cfRule type="expression" dxfId="4076" priority="4880">
      <formula>AND(BD31="独居",OR(BH31:BM31&lt;&gt;""))</formula>
    </cfRule>
    <cfRule type="expression" dxfId="4075" priority="4886">
      <formula>AND(BD31="同居",AND(BM31="",BF31&lt;&gt;COUNTA(BH31:BL31)))</formula>
    </cfRule>
  </conditionalFormatting>
  <conditionalFormatting sqref="BM31">
    <cfRule type="expression" dxfId="4074" priority="4879">
      <formula>AND(BD31="独居",OR(BH31:BM31&lt;&gt;""))</formula>
    </cfRule>
    <cfRule type="expression" dxfId="4073" priority="4885">
      <formula>AND(BD31="同居",AND(BM31="",BF31&lt;&gt;COUNTA(BH31:BL31)))</formula>
    </cfRule>
  </conditionalFormatting>
  <conditionalFormatting sqref="CF31">
    <cfRule type="expression" dxfId="4072" priority="4666">
      <formula>FL31&lt;&gt;""</formula>
    </cfRule>
    <cfRule type="expression" dxfId="4071" priority="4878">
      <formula>CF31=""</formula>
    </cfRule>
  </conditionalFormatting>
  <conditionalFormatting sqref="CG31">
    <cfRule type="expression" dxfId="4070" priority="4665">
      <formula>FL31&lt;&gt;""</formula>
    </cfRule>
    <cfRule type="expression" dxfId="4069" priority="4877">
      <formula>CG31=""</formula>
    </cfRule>
  </conditionalFormatting>
  <conditionalFormatting sqref="CH31">
    <cfRule type="expression" dxfId="4068" priority="4664">
      <formula>FL31&lt;&gt;""</formula>
    </cfRule>
    <cfRule type="expression" dxfId="4067" priority="4876">
      <formula>CH31=""</formula>
    </cfRule>
  </conditionalFormatting>
  <conditionalFormatting sqref="CI31">
    <cfRule type="expression" dxfId="4066" priority="4663">
      <formula>FL31&lt;&gt;""</formula>
    </cfRule>
    <cfRule type="expression" dxfId="4065" priority="4875">
      <formula>CI31=""</formula>
    </cfRule>
  </conditionalFormatting>
  <conditionalFormatting sqref="CJ31">
    <cfRule type="expression" dxfId="4064" priority="4662">
      <formula>FL31&lt;&gt;""</formula>
    </cfRule>
    <cfRule type="expression" dxfId="4063" priority="4874">
      <formula>CJ31=""</formula>
    </cfRule>
  </conditionalFormatting>
  <conditionalFormatting sqref="CK31">
    <cfRule type="expression" dxfId="4062" priority="4661">
      <formula>FL31&lt;&gt;""</formula>
    </cfRule>
    <cfRule type="expression" dxfId="4061" priority="4873">
      <formula>CK31=""</formula>
    </cfRule>
  </conditionalFormatting>
  <conditionalFormatting sqref="CL31">
    <cfRule type="expression" dxfId="4060" priority="4660">
      <formula>FL31&lt;&gt;""</formula>
    </cfRule>
    <cfRule type="expression" dxfId="4059" priority="4872">
      <formula>CL31=""</formula>
    </cfRule>
  </conditionalFormatting>
  <conditionalFormatting sqref="CM31">
    <cfRule type="expression" dxfId="4058" priority="4659">
      <formula>FL31&lt;&gt;""</formula>
    </cfRule>
    <cfRule type="expression" dxfId="4057" priority="4871">
      <formula>CM31=""</formula>
    </cfRule>
  </conditionalFormatting>
  <conditionalFormatting sqref="CN31">
    <cfRule type="expression" dxfId="4056" priority="4735">
      <formula>AND(CM31=0,CN31&lt;&gt;"")</formula>
    </cfRule>
    <cfRule type="expression" dxfId="4055" priority="4870">
      <formula>AND(CM31&gt;0,CN31="")</formula>
    </cfRule>
  </conditionalFormatting>
  <conditionalFormatting sqref="CO31">
    <cfRule type="expression" dxfId="4054" priority="4658">
      <formula>FL31&lt;&gt;""</formula>
    </cfRule>
    <cfRule type="expression" dxfId="4053" priority="4868">
      <formula>AND(CO31&lt;&gt;"",OR(CP31:CS31&lt;&gt;""))</formula>
    </cfRule>
    <cfRule type="expression" dxfId="4052" priority="4869">
      <formula>AND(CO31="",AND(CP31:CS31=""))</formula>
    </cfRule>
  </conditionalFormatting>
  <conditionalFormatting sqref="CP31">
    <cfRule type="expression" dxfId="4051" priority="4657">
      <formula>FL31&lt;&gt;""</formula>
    </cfRule>
    <cfRule type="expression" dxfId="4050" priority="4866">
      <formula>AND(CO31&lt;&gt;"",OR(CP31:CS31&lt;&gt;""))</formula>
    </cfRule>
    <cfRule type="expression" dxfId="4049" priority="4867">
      <formula>AND(CO31="",AND(CP31:CS31=""))</formula>
    </cfRule>
  </conditionalFormatting>
  <conditionalFormatting sqref="CQ31">
    <cfRule type="expression" dxfId="4048" priority="4656">
      <formula>FL31&lt;&gt;""</formula>
    </cfRule>
    <cfRule type="expression" dxfId="4047" priority="4864">
      <formula>AND(CO31&lt;&gt;"",OR(CP31:CS31&lt;&gt;""))</formula>
    </cfRule>
    <cfRule type="expression" dxfId="4046" priority="4865">
      <formula>AND(CO31="",AND(CP31:CS31=""))</formula>
    </cfRule>
  </conditionalFormatting>
  <conditionalFormatting sqref="CR31">
    <cfRule type="expression" dxfId="4045" priority="4655">
      <formula>FL31&lt;&gt;""</formula>
    </cfRule>
    <cfRule type="expression" dxfId="4044" priority="4862">
      <formula>AND(CO31&lt;&gt;"",OR(CP31:CS31&lt;&gt;""))</formula>
    </cfRule>
    <cfRule type="expression" dxfId="4043" priority="4863">
      <formula>AND(CO31="",AND(CP31:CS31=""))</formula>
    </cfRule>
  </conditionalFormatting>
  <conditionalFormatting sqref="CS31">
    <cfRule type="expression" dxfId="4042" priority="4654">
      <formula>FL31&lt;&gt;""</formula>
    </cfRule>
    <cfRule type="expression" dxfId="4041" priority="4860">
      <formula>AND(CO31&lt;&gt;"",OR(CP31:CS31&lt;&gt;""))</formula>
    </cfRule>
    <cfRule type="expression" dxfId="4040" priority="4861">
      <formula>AND(CO31="",AND(CP31:CS31=""))</formula>
    </cfRule>
  </conditionalFormatting>
  <conditionalFormatting sqref="CT31">
    <cfRule type="expression" dxfId="4039" priority="4653">
      <formula>FL31&lt;&gt;""</formula>
    </cfRule>
    <cfRule type="expression" dxfId="4038" priority="4859">
      <formula>CT31=""</formula>
    </cfRule>
  </conditionalFormatting>
  <conditionalFormatting sqref="CU31">
    <cfRule type="expression" dxfId="4037" priority="4652">
      <formula>FL31&lt;&gt;""</formula>
    </cfRule>
    <cfRule type="expression" dxfId="4036" priority="4858">
      <formula>CU31=""</formula>
    </cfRule>
  </conditionalFormatting>
  <conditionalFormatting sqref="CV31">
    <cfRule type="expression" dxfId="4035" priority="4651">
      <formula>FL31&lt;&gt;""</formula>
    </cfRule>
    <cfRule type="expression" dxfId="4034" priority="4856">
      <formula>AND(CV31&lt;&gt;"",OR(CW31:DH31&lt;&gt;""))</formula>
    </cfRule>
    <cfRule type="expression" dxfId="4033" priority="4857">
      <formula>AND(CV31="",AND(CW31:DH31=""))</formula>
    </cfRule>
  </conditionalFormatting>
  <conditionalFormatting sqref="CW31">
    <cfRule type="expression" dxfId="4032" priority="4650">
      <formula>FL31&lt;&gt;""</formula>
    </cfRule>
    <cfRule type="expression" dxfId="4031" priority="4830">
      <formula>AND(CX31&lt;&gt;"",CW31="")</formula>
    </cfRule>
    <cfRule type="expression" dxfId="4030" priority="4854">
      <formula>AND(CV31&lt;&gt;"",OR(CW31:DH31&lt;&gt;""))</formula>
    </cfRule>
    <cfRule type="expression" dxfId="4029" priority="4855">
      <formula>AND(CV31="",AND(CW31:DH31=""))</formula>
    </cfRule>
  </conditionalFormatting>
  <conditionalFormatting sqref="CX31">
    <cfRule type="expression" dxfId="4028" priority="4649">
      <formula>FL31&lt;&gt;""</formula>
    </cfRule>
    <cfRule type="expression" dxfId="4027" priority="4831">
      <formula>AND(CW31&lt;&gt;"",CX31="")</formula>
    </cfRule>
    <cfRule type="expression" dxfId="4026" priority="4852">
      <formula>AND(CV31&lt;&gt;"",OR(CW31:DH31&lt;&gt;""))</formula>
    </cfRule>
    <cfRule type="expression" dxfId="4025" priority="4853">
      <formula>AND(CV31="",AND(CW31:DH31=""))</formula>
    </cfRule>
  </conditionalFormatting>
  <conditionalFormatting sqref="CY31">
    <cfRule type="expression" dxfId="4024" priority="4648">
      <formula>FL31&lt;&gt;""</formula>
    </cfRule>
    <cfRule type="expression" dxfId="4023" priority="4850">
      <formula>AND(CV31&lt;&gt;"",OR(CW31:DH31&lt;&gt;""))</formula>
    </cfRule>
    <cfRule type="expression" dxfId="4022" priority="4851">
      <formula>AND(CV31="",AND(CW31:DH31=""))</formula>
    </cfRule>
  </conditionalFormatting>
  <conditionalFormatting sqref="CZ31">
    <cfRule type="expression" dxfId="4021" priority="4647">
      <formula>FL31&lt;&gt;""</formula>
    </cfRule>
    <cfRule type="expression" dxfId="4020" priority="4828">
      <formula>AND(DA31&lt;&gt;"",CZ31="")</formula>
    </cfRule>
    <cfRule type="expression" dxfId="4019" priority="4848">
      <formula>AND(CV31&lt;&gt;"",OR(CW31:DH31&lt;&gt;""))</formula>
    </cfRule>
    <cfRule type="expression" dxfId="4018" priority="4849">
      <formula>AND(CV31="",AND(CW31:DH31=""))</formula>
    </cfRule>
  </conditionalFormatting>
  <conditionalFormatting sqref="DA31">
    <cfRule type="expression" dxfId="4017" priority="4646">
      <formula>FL31&lt;&gt;""</formula>
    </cfRule>
    <cfRule type="expression" dxfId="4016" priority="4829">
      <formula>AND(CZ31&lt;&gt;"",DA31="")</formula>
    </cfRule>
    <cfRule type="expression" dxfId="4015" priority="4846">
      <formula>AND(CV31&lt;&gt;"",OR(CW31:DH31&lt;&gt;""))</formula>
    </cfRule>
    <cfRule type="expression" dxfId="4014" priority="4847">
      <formula>AND(CV31="",AND(CW31:DH31=""))</formula>
    </cfRule>
  </conditionalFormatting>
  <conditionalFormatting sqref="DB31">
    <cfRule type="expression" dxfId="4013" priority="4645">
      <formula>FL31&lt;&gt;""</formula>
    </cfRule>
    <cfRule type="expression" dxfId="4012" priority="4844">
      <formula>AND(CV31&lt;&gt;"",OR(CW31:DH31&lt;&gt;""))</formula>
    </cfRule>
    <cfRule type="expression" dxfId="4011" priority="4845">
      <formula>AND(CV31="",AND(CW31:DH31=""))</formula>
    </cfRule>
  </conditionalFormatting>
  <conditionalFormatting sqref="DC31">
    <cfRule type="expression" dxfId="4010" priority="4644">
      <formula>FL31&lt;&gt;""</formula>
    </cfRule>
    <cfRule type="expression" dxfId="4009" priority="4842">
      <formula>AND(CV31&lt;&gt;"",OR(CW31:DH31&lt;&gt;""))</formula>
    </cfRule>
    <cfRule type="expression" dxfId="4008" priority="4843">
      <formula>AND(CV31="",AND(CW31:DH31=""))</formula>
    </cfRule>
  </conditionalFormatting>
  <conditionalFormatting sqref="DD31">
    <cfRule type="expression" dxfId="4007" priority="4643">
      <formula>FL31&lt;&gt;""</formula>
    </cfRule>
    <cfRule type="expression" dxfId="4006" priority="4840">
      <formula>AND(CV31&lt;&gt;"",OR(CW31:DH31&lt;&gt;""))</formula>
    </cfRule>
    <cfRule type="expression" dxfId="4005" priority="4841">
      <formula>AND(CV31="",AND(CW31:DH31=""))</formula>
    </cfRule>
  </conditionalFormatting>
  <conditionalFormatting sqref="DE31">
    <cfRule type="expression" dxfId="4004" priority="4642">
      <formula>FL31&lt;&gt;""</formula>
    </cfRule>
    <cfRule type="expression" dxfId="4003" priority="4824">
      <formula>AND(DF31&lt;&gt;"",DE31="")</formula>
    </cfRule>
    <cfRule type="expression" dxfId="4002" priority="4838">
      <formula>AND(CV31&lt;&gt;"",OR(CW31:DH31&lt;&gt;""))</formula>
    </cfRule>
    <cfRule type="expression" dxfId="4001" priority="4839">
      <formula>AND(CV31="",AND(CW31:DH31=""))</formula>
    </cfRule>
  </conditionalFormatting>
  <conditionalFormatting sqref="DF31">
    <cfRule type="expression" dxfId="4000" priority="4641">
      <formula>FL31&lt;&gt;""</formula>
    </cfRule>
    <cfRule type="expression" dxfId="3999" priority="4825">
      <formula>AND(DE31&lt;&gt;"",DF31="")</formula>
    </cfRule>
    <cfRule type="expression" dxfId="3998" priority="4836">
      <formula>AND(CV31&lt;&gt;"",OR(CW31:DH31&lt;&gt;""))</formula>
    </cfRule>
    <cfRule type="expression" dxfId="3997" priority="4837">
      <formula>AND(CV31="",AND(CW31:DH31=""))</formula>
    </cfRule>
  </conditionalFormatting>
  <conditionalFormatting sqref="DG31">
    <cfRule type="expression" dxfId="3996" priority="4640">
      <formula>FL31&lt;&gt;""</formula>
    </cfRule>
    <cfRule type="expression" dxfId="3995" priority="4834">
      <formula>AND(CV31&lt;&gt;"",OR(CW31:DH31&lt;&gt;""))</formula>
    </cfRule>
    <cfRule type="expression" dxfId="3994" priority="4835">
      <formula>AND(CV31="",AND(CW31:DH31=""))</formula>
    </cfRule>
  </conditionalFormatting>
  <conditionalFormatting sqref="DH31">
    <cfRule type="expression" dxfId="3993" priority="4639">
      <formula>FL31&lt;&gt;""</formula>
    </cfRule>
    <cfRule type="expression" dxfId="3992" priority="4832">
      <formula>AND(CV31&lt;&gt;"",OR(CW31:DH31&lt;&gt;""))</formula>
    </cfRule>
    <cfRule type="expression" dxfId="3991" priority="4833">
      <formula>AND(CV31="",AND(CW31:DH31=""))</formula>
    </cfRule>
  </conditionalFormatting>
  <conditionalFormatting sqref="DI31">
    <cfRule type="expression" dxfId="3990" priority="4638">
      <formula>FL31&lt;&gt;""</formula>
    </cfRule>
    <cfRule type="expression" dxfId="3989" priority="4827">
      <formula>DI31=""</formula>
    </cfRule>
  </conditionalFormatting>
  <conditionalFormatting sqref="DJ31">
    <cfRule type="expression" dxfId="3988" priority="4637">
      <formula>FL31&lt;&gt;""</formula>
    </cfRule>
    <cfRule type="expression" dxfId="3987" priority="4826">
      <formula>AND(DI31&lt;&gt;"自立",DJ31="")</formula>
    </cfRule>
  </conditionalFormatting>
  <conditionalFormatting sqref="DK31">
    <cfRule type="expression" dxfId="3986" priority="4636">
      <formula>FL31&lt;&gt;""</formula>
    </cfRule>
    <cfRule type="expression" dxfId="3985" priority="4823">
      <formula>DK31=""</formula>
    </cfRule>
  </conditionalFormatting>
  <conditionalFormatting sqref="DL31">
    <cfRule type="expression" dxfId="3984" priority="4821">
      <formula>AND(DK31&lt;&gt;"アレルギー食",DL31&lt;&gt;"")</formula>
    </cfRule>
    <cfRule type="expression" dxfId="3983" priority="4822">
      <formula>AND(DK31="アレルギー食",DL31="")</formula>
    </cfRule>
  </conditionalFormatting>
  <conditionalFormatting sqref="DM31">
    <cfRule type="expression" dxfId="3982" priority="4635">
      <formula>FL31&lt;&gt;""</formula>
    </cfRule>
    <cfRule type="expression" dxfId="3981" priority="4820">
      <formula>DM31=""</formula>
    </cfRule>
  </conditionalFormatting>
  <conditionalFormatting sqref="DN31">
    <cfRule type="expression" dxfId="3980" priority="4634">
      <formula>FL31&lt;&gt;""</formula>
    </cfRule>
    <cfRule type="expression" dxfId="3979" priority="4814">
      <formula>AND(DN31&lt;&gt;"",DM31="")</formula>
    </cfRule>
    <cfRule type="expression" dxfId="3978" priority="4818">
      <formula>AND(DM31&lt;&gt;"自立",DN31="")</formula>
    </cfRule>
    <cfRule type="expression" dxfId="3977" priority="4819">
      <formula>AND(DM31="自立",DN31&lt;&gt;"")</formula>
    </cfRule>
  </conditionalFormatting>
  <conditionalFormatting sqref="DO31">
    <cfRule type="expression" dxfId="3976" priority="4633">
      <formula>FL31&lt;&gt;""</formula>
    </cfRule>
    <cfRule type="expression" dxfId="3975" priority="4817">
      <formula>DO31=""</formula>
    </cfRule>
  </conditionalFormatting>
  <conditionalFormatting sqref="DP31">
    <cfRule type="expression" dxfId="3974" priority="4632">
      <formula>FL31&lt;&gt;""</formula>
    </cfRule>
    <cfRule type="expression" dxfId="3973" priority="4813">
      <formula>AND(DP31&lt;&gt;"",DO31="")</formula>
    </cfRule>
    <cfRule type="expression" dxfId="3972" priority="4815">
      <formula>AND(DO31&lt;&gt;"自立",DP31="")</formula>
    </cfRule>
    <cfRule type="expression" dxfId="3971" priority="4816">
      <formula>AND(DO31="自立",DP31&lt;&gt;"")</formula>
    </cfRule>
  </conditionalFormatting>
  <conditionalFormatting sqref="DQ31">
    <cfRule type="expression" dxfId="3970" priority="4631">
      <formula>FL31&lt;&gt;""</formula>
    </cfRule>
    <cfRule type="expression" dxfId="3969" priority="4812">
      <formula>DQ31=""</formula>
    </cfRule>
  </conditionalFormatting>
  <conditionalFormatting sqref="DR31">
    <cfRule type="expression" dxfId="3968" priority="4630">
      <formula>FL31&lt;&gt;""</formula>
    </cfRule>
    <cfRule type="expression" dxfId="3967" priority="4809">
      <formula>AND(DR31&lt;&gt;"",DQ31="")</formula>
    </cfRule>
    <cfRule type="expression" dxfId="3966" priority="4810">
      <formula>AND(DQ31&lt;&gt;"自立",DR31="")</formula>
    </cfRule>
    <cfRule type="expression" dxfId="3965" priority="4811">
      <formula>AND(DQ31="自立",DR31&lt;&gt;"")</formula>
    </cfRule>
  </conditionalFormatting>
  <conditionalFormatting sqref="DS31">
    <cfRule type="expression" dxfId="3964" priority="4629">
      <formula>FL31&lt;&gt;""</formula>
    </cfRule>
    <cfRule type="expression" dxfId="3963" priority="4808">
      <formula>DS31=""</formula>
    </cfRule>
  </conditionalFormatting>
  <conditionalFormatting sqref="DU31">
    <cfRule type="expression" dxfId="3962" priority="4627">
      <formula>FL31&lt;&gt;""</formula>
    </cfRule>
    <cfRule type="expression" dxfId="3961" priority="4807">
      <formula>DU31=""</formula>
    </cfRule>
  </conditionalFormatting>
  <conditionalFormatting sqref="DZ31">
    <cfRule type="expression" dxfId="3960" priority="4625">
      <formula>FL31&lt;&gt;""</formula>
    </cfRule>
    <cfRule type="expression" dxfId="3959" priority="4757">
      <formula>AND(EA31&lt;&gt;"",DZ31&lt;&gt;"その他")</formula>
    </cfRule>
    <cfRule type="expression" dxfId="3958" priority="4806">
      <formula>DZ31=""</formula>
    </cfRule>
  </conditionalFormatting>
  <conditionalFormatting sqref="EA31">
    <cfRule type="expression" dxfId="3957" priority="4804">
      <formula>AND(DZ31&lt;&gt;"その他",EA31&lt;&gt;"")</formula>
    </cfRule>
    <cfRule type="expression" dxfId="3956" priority="4805">
      <formula>AND(DZ31="その他",EA31="")</formula>
    </cfRule>
  </conditionalFormatting>
  <conditionalFormatting sqref="EB31">
    <cfRule type="expression" dxfId="3955" priority="4624">
      <formula>FL31&lt;&gt;""</formula>
    </cfRule>
    <cfRule type="expression" dxfId="3954" priority="4803">
      <formula>AND(EB31:EH31="")</formula>
    </cfRule>
  </conditionalFormatting>
  <conditionalFormatting sqref="EC31">
    <cfRule type="expression" dxfId="3953" priority="4623">
      <formula>FL31&lt;&gt;""</formula>
    </cfRule>
    <cfRule type="expression" dxfId="3952" priority="4802">
      <formula>AND(EB31:EH31="")</formula>
    </cfRule>
  </conditionalFormatting>
  <conditionalFormatting sqref="ED31">
    <cfRule type="expression" dxfId="3951" priority="4622">
      <formula>FL31&lt;&gt;""</formula>
    </cfRule>
    <cfRule type="expression" dxfId="3950" priority="4801">
      <formula>AND(EB31:EH31="")</formula>
    </cfRule>
  </conditionalFormatting>
  <conditionalFormatting sqref="EE31">
    <cfRule type="expression" dxfId="3949" priority="4621">
      <formula>FL31&lt;&gt;""</formula>
    </cfRule>
    <cfRule type="expression" dxfId="3948" priority="4800">
      <formula>AND(EB31:EH31="")</formula>
    </cfRule>
  </conditionalFormatting>
  <conditionalFormatting sqref="EF31">
    <cfRule type="expression" dxfId="3947" priority="4620">
      <formula>FL31&lt;&gt;""</formula>
    </cfRule>
    <cfRule type="expression" dxfId="3946" priority="4799">
      <formula>AND(EB31:EH31="")</formula>
    </cfRule>
  </conditionalFormatting>
  <conditionalFormatting sqref="EG31">
    <cfRule type="expression" dxfId="3945" priority="4619">
      <formula>FL31&lt;&gt;""</formula>
    </cfRule>
    <cfRule type="expression" dxfId="3944" priority="4798">
      <formula>AND(EB31:EH31="")</formula>
    </cfRule>
  </conditionalFormatting>
  <conditionalFormatting sqref="EH31">
    <cfRule type="expression" dxfId="3943" priority="4618">
      <formula>FL31&lt;&gt;""</formula>
    </cfRule>
    <cfRule type="expression" dxfId="3942" priority="4797">
      <formula>AND(EB31:EH31="")</formula>
    </cfRule>
  </conditionalFormatting>
  <conditionalFormatting sqref="EK31">
    <cfRule type="expression" dxfId="3941" priority="4617">
      <formula>FL31&lt;&gt;""</formula>
    </cfRule>
    <cfRule type="expression" dxfId="3940" priority="4795">
      <formula>AND(EJ31&lt;&gt;"",EK31&lt;&gt;"")</formula>
    </cfRule>
    <cfRule type="expression" dxfId="3939" priority="4796">
      <formula>AND(EJ31="",EK31="")</formula>
    </cfRule>
  </conditionalFormatting>
  <conditionalFormatting sqref="EL31">
    <cfRule type="expression" dxfId="3938" priority="4616">
      <formula>FL31&lt;&gt;""</formula>
    </cfRule>
    <cfRule type="expression" dxfId="3937" priority="4793">
      <formula>AND(EJ31&lt;&gt;"",EL31&lt;&gt;"")</formula>
    </cfRule>
    <cfRule type="expression" dxfId="3936" priority="4794">
      <formula>AND(EJ31="",EL31="")</formula>
    </cfRule>
  </conditionalFormatting>
  <conditionalFormatting sqref="EM31">
    <cfRule type="expression" dxfId="3935" priority="4615">
      <formula>FL31&lt;&gt;""</formula>
    </cfRule>
    <cfRule type="expression" dxfId="3934" priority="4791">
      <formula>AND(EJ31&lt;&gt;"",EM31&lt;&gt;"")</formula>
    </cfRule>
    <cfRule type="expression" dxfId="3933" priority="4792">
      <formula>AND(EJ31="",EM31="")</formula>
    </cfRule>
  </conditionalFormatting>
  <conditionalFormatting sqref="EO31">
    <cfRule type="expression" dxfId="3932" priority="4785">
      <formula>AND(EJ31&lt;&gt;"",EO31&lt;&gt;"")</formula>
    </cfRule>
    <cfRule type="expression" dxfId="3931" priority="4789">
      <formula>AND(EO31&lt;&gt;"",EN31="")</formula>
    </cfRule>
    <cfRule type="expression" dxfId="3930" priority="4790">
      <formula>AND(EN31&lt;&gt;"",EO31="")</formula>
    </cfRule>
  </conditionalFormatting>
  <conditionalFormatting sqref="EP31">
    <cfRule type="expression" dxfId="3929" priority="4784">
      <formula>AND(EJ31&lt;&gt;"",EP31&lt;&gt;"")</formula>
    </cfRule>
    <cfRule type="expression" dxfId="3928" priority="4787">
      <formula>AND(EP31&lt;&gt;"",EN31="")</formula>
    </cfRule>
    <cfRule type="expression" dxfId="3927" priority="4788">
      <formula>AND(EN31&lt;&gt;"",EP31="")</formula>
    </cfRule>
  </conditionalFormatting>
  <conditionalFormatting sqref="EN31">
    <cfRule type="expression" dxfId="3926" priority="4786">
      <formula>AND(EJ31&lt;&gt;"",EN31&lt;&gt;"")</formula>
    </cfRule>
  </conditionalFormatting>
  <conditionalFormatting sqref="ER31">
    <cfRule type="expression" dxfId="3925" priority="4614">
      <formula>FL31&lt;&gt;""</formula>
    </cfRule>
    <cfRule type="expression" dxfId="3924" priority="4782">
      <formula>AND(EQ31&lt;&gt;"",ER31&lt;&gt;"")</formula>
    </cfRule>
    <cfRule type="expression" dxfId="3923" priority="4783">
      <formula>AND(EQ31="",ER31="")</formula>
    </cfRule>
  </conditionalFormatting>
  <conditionalFormatting sqref="ES31">
    <cfRule type="expression" dxfId="3922" priority="4613">
      <formula>FL31&lt;&gt;""</formula>
    </cfRule>
    <cfRule type="expression" dxfId="3921" priority="4780">
      <formula>AND(EQ31&lt;&gt;"",ES31&lt;&gt;"")</formula>
    </cfRule>
    <cfRule type="expression" dxfId="3920" priority="4781">
      <formula>AND(EQ31="",ES31="")</formula>
    </cfRule>
  </conditionalFormatting>
  <conditionalFormatting sqref="ET31">
    <cfRule type="expression" dxfId="3919" priority="4612">
      <formula>FL31&lt;&gt;""</formula>
    </cfRule>
    <cfRule type="expression" dxfId="3918" priority="4778">
      <formula>AND(EQ31&lt;&gt;"",ET31&lt;&gt;"")</formula>
    </cfRule>
    <cfRule type="expression" dxfId="3917" priority="4779">
      <formula>AND(EQ31="",ET31="")</formula>
    </cfRule>
  </conditionalFormatting>
  <conditionalFormatting sqref="EV31">
    <cfRule type="expression" dxfId="3916" priority="4772">
      <formula>AND(EQ31&lt;&gt;"",EV31&lt;&gt;"")</formula>
    </cfRule>
    <cfRule type="expression" dxfId="3915" priority="4776">
      <formula>AND(EV31&lt;&gt;"",EU31="")</formula>
    </cfRule>
    <cfRule type="expression" dxfId="3914" priority="4777">
      <formula>AND(EU31&lt;&gt;"",EV31="")</formula>
    </cfRule>
  </conditionalFormatting>
  <conditionalFormatting sqref="EW31">
    <cfRule type="expression" dxfId="3913" priority="4771">
      <formula>AND(EQ31&lt;&gt;"",EW31&lt;&gt;"")</formula>
    </cfRule>
    <cfRule type="expression" dxfId="3912" priority="4774">
      <formula>AND(EW31&lt;&gt;"",EU31="")</formula>
    </cfRule>
    <cfRule type="expression" dxfId="3911" priority="4775">
      <formula>AND(EU31&lt;&gt;"",EW31="")</formula>
    </cfRule>
  </conditionalFormatting>
  <conditionalFormatting sqref="EU31">
    <cfRule type="expression" dxfId="3910" priority="4773">
      <formula>AND(EQ31&lt;&gt;"",EU31&lt;&gt;"")</formula>
    </cfRule>
  </conditionalFormatting>
  <conditionalFormatting sqref="EQ31">
    <cfRule type="expression" dxfId="3909" priority="4770">
      <formula>AND(EQ31&lt;&gt;"",OR(ER31:EW31&lt;&gt;""))</formula>
    </cfRule>
  </conditionalFormatting>
  <conditionalFormatting sqref="EJ31">
    <cfRule type="expression" dxfId="3908" priority="4769">
      <formula>AND(EJ31&lt;&gt;"",OR(EK31:EP31&lt;&gt;""))</formula>
    </cfRule>
  </conditionalFormatting>
  <conditionalFormatting sqref="EX31">
    <cfRule type="expression" dxfId="3907" priority="4611">
      <formula>FL31&lt;&gt;""</formula>
    </cfRule>
    <cfRule type="expression" dxfId="3906" priority="4768">
      <formula>AND(EX31:FC31="")</formula>
    </cfRule>
  </conditionalFormatting>
  <conditionalFormatting sqref="EY31">
    <cfRule type="expression" dxfId="3905" priority="4610">
      <formula>FL31&lt;&gt;""</formula>
    </cfRule>
    <cfRule type="expression" dxfId="3904" priority="4767">
      <formula>AND(EX31:FC31="")</formula>
    </cfRule>
  </conditionalFormatting>
  <conditionalFormatting sqref="EZ31">
    <cfRule type="expression" dxfId="3903" priority="4609">
      <formula>FL31&lt;&gt;""</formula>
    </cfRule>
    <cfRule type="expression" dxfId="3902" priority="4766">
      <formula>AND(EX31:FC31="")</formula>
    </cfRule>
  </conditionalFormatting>
  <conditionalFormatting sqref="FA31">
    <cfRule type="expression" dxfId="3901" priority="4608">
      <formula>FL31&lt;&gt;""</formula>
    </cfRule>
    <cfRule type="expression" dxfId="3900" priority="4765">
      <formula>AND(EX31:FC31="")</formula>
    </cfRule>
  </conditionalFormatting>
  <conditionalFormatting sqref="FC31">
    <cfRule type="expression" dxfId="3899" priority="4606">
      <formula>FL31&lt;&gt;""</formula>
    </cfRule>
    <cfRule type="expression" dxfId="3898" priority="4764">
      <formula>AND(EX31:FC31="")</formula>
    </cfRule>
  </conditionalFormatting>
  <conditionalFormatting sqref="FB31">
    <cfRule type="expression" dxfId="3897" priority="4607">
      <formula>FL31&lt;&gt;""</formula>
    </cfRule>
    <cfRule type="expression" dxfId="3896" priority="4763">
      <formula>AND(EX31:FC31="")</formula>
    </cfRule>
  </conditionalFormatting>
  <conditionalFormatting sqref="FD31">
    <cfRule type="expression" dxfId="3895" priority="4605">
      <formula>FL31&lt;&gt;""</formula>
    </cfRule>
    <cfRule type="expression" dxfId="3894" priority="4762">
      <formula>FD31=""</formula>
    </cfRule>
  </conditionalFormatting>
  <conditionalFormatting sqref="FE31">
    <cfRule type="expression" dxfId="3893" priority="4760">
      <formula>AND(FD31&lt;&gt;"2人以上の体制",FE31&lt;&gt;"")</formula>
    </cfRule>
    <cfRule type="expression" dxfId="3892" priority="4761">
      <formula>AND(FD31="2人以上の体制",FE31="")</formula>
    </cfRule>
  </conditionalFormatting>
  <conditionalFormatting sqref="FF31">
    <cfRule type="expression" dxfId="3891" priority="4604">
      <formula>FL31&lt;&gt;""</formula>
    </cfRule>
    <cfRule type="expression" dxfId="3890" priority="4759">
      <formula>FF31=""</formula>
    </cfRule>
  </conditionalFormatting>
  <conditionalFormatting sqref="FG31">
    <cfRule type="expression" dxfId="3889" priority="4603">
      <formula>FL31&lt;&gt;""</formula>
    </cfRule>
    <cfRule type="expression" dxfId="3888" priority="4758">
      <formula>FG31=""</formula>
    </cfRule>
  </conditionalFormatting>
  <conditionalFormatting sqref="BN31">
    <cfRule type="expression" dxfId="3887" priority="4677">
      <formula>FL31&lt;&gt;""</formula>
    </cfRule>
    <cfRule type="expression" dxfId="3886" priority="4756">
      <formula>BN31=""</formula>
    </cfRule>
  </conditionalFormatting>
  <conditionalFormatting sqref="BO31">
    <cfRule type="expression" dxfId="3885" priority="4676">
      <formula>FL31&lt;&gt;""</formula>
    </cfRule>
    <cfRule type="expression" dxfId="3884" priority="4755">
      <formula>BO31=""</formula>
    </cfRule>
  </conditionalFormatting>
  <conditionalFormatting sqref="BP31">
    <cfRule type="expression" dxfId="3883" priority="4675">
      <formula>FL31&lt;&gt;""</formula>
    </cfRule>
    <cfRule type="expression" dxfId="3882" priority="4754">
      <formula>BP31=""</formula>
    </cfRule>
  </conditionalFormatting>
  <conditionalFormatting sqref="BQ31">
    <cfRule type="expression" dxfId="3881" priority="4674">
      <formula>FL31&lt;&gt;""</formula>
    </cfRule>
    <cfRule type="expression" dxfId="3880" priority="4743">
      <formula>AND(BQ31:BR31="")</formula>
    </cfRule>
  </conditionalFormatting>
  <conditionalFormatting sqref="BR31">
    <cfRule type="expression" dxfId="3879" priority="4673">
      <formula>FL31&lt;&gt;""</formula>
    </cfRule>
    <cfRule type="expression" dxfId="3878" priority="4753">
      <formula>AND(BQ31:BR31="")</formula>
    </cfRule>
  </conditionalFormatting>
  <conditionalFormatting sqref="BT31">
    <cfRule type="expression" dxfId="3877" priority="4748">
      <formula>AND(BS31="",BT31&lt;&gt;"")</formula>
    </cfRule>
    <cfRule type="expression" dxfId="3876" priority="4752">
      <formula>AND(BS31&lt;&gt;"",BT31="")</formula>
    </cfRule>
  </conditionalFormatting>
  <conditionalFormatting sqref="BU31">
    <cfRule type="expression" dxfId="3875" priority="4747">
      <formula>AND(BS31="",BU31&lt;&gt;"")</formula>
    </cfRule>
    <cfRule type="expression" dxfId="3874" priority="4751">
      <formula>AND(BS31&lt;&gt;"",BU31="")</formula>
    </cfRule>
  </conditionalFormatting>
  <conditionalFormatting sqref="BV31">
    <cfRule type="expression" dxfId="3873" priority="4746">
      <formula>AND(BS31="",BV31&lt;&gt;"")</formula>
    </cfRule>
    <cfRule type="expression" dxfId="3872" priority="4750">
      <formula>AND(BS31&lt;&gt;"",AND(BV31:BW31=""))</formula>
    </cfRule>
  </conditionalFormatting>
  <conditionalFormatting sqref="BW31">
    <cfRule type="expression" dxfId="3871" priority="4745">
      <formula>AND(BS31="",BW31&lt;&gt;"")</formula>
    </cfRule>
    <cfRule type="expression" dxfId="3870" priority="4749">
      <formula>AND(BS31&lt;&gt;"",AND(BV31:BW31=""))</formula>
    </cfRule>
  </conditionalFormatting>
  <conditionalFormatting sqref="BS31">
    <cfRule type="expression" dxfId="3869" priority="4744">
      <formula>AND(BS31="",OR(BT31:BW31&lt;&gt;""))</formula>
    </cfRule>
  </conditionalFormatting>
  <conditionalFormatting sqref="BX31">
    <cfRule type="expression" dxfId="3868" priority="4672">
      <formula>FL31&lt;&gt;""</formula>
    </cfRule>
    <cfRule type="expression" dxfId="3867" priority="4742">
      <formula>BX31=""</formula>
    </cfRule>
  </conditionalFormatting>
  <conditionalFormatting sqref="BY31">
    <cfRule type="expression" dxfId="3866" priority="4671">
      <formula>FL31&lt;&gt;""</formula>
    </cfRule>
    <cfRule type="expression" dxfId="3865" priority="4741">
      <formula>BY31=""</formula>
    </cfRule>
  </conditionalFormatting>
  <conditionalFormatting sqref="CB31">
    <cfRule type="expression" dxfId="3864" priority="4670">
      <formula>FL31&lt;&gt;""</formula>
    </cfRule>
    <cfRule type="expression" dxfId="3863" priority="4740">
      <formula>CB31=""</formula>
    </cfRule>
  </conditionalFormatting>
  <conditionalFormatting sqref="CC31">
    <cfRule type="expression" dxfId="3862" priority="4669">
      <formula>FL31&lt;&gt;""</formula>
    </cfRule>
    <cfRule type="expression" dxfId="3861" priority="4739">
      <formula>CC31=""</formula>
    </cfRule>
  </conditionalFormatting>
  <conditionalFormatting sqref="CD31">
    <cfRule type="expression" dxfId="3860" priority="4668">
      <formula>FL31&lt;&gt;""</formula>
    </cfRule>
    <cfRule type="expression" dxfId="3859" priority="4738">
      <formula>CD31=""</formula>
    </cfRule>
  </conditionalFormatting>
  <conditionalFormatting sqref="FJ31">
    <cfRule type="expression" dxfId="3858" priority="4737">
      <formula>FJ31=""</formula>
    </cfRule>
  </conditionalFormatting>
  <conditionalFormatting sqref="H31">
    <cfRule type="expression" dxfId="3857" priority="4718">
      <formula>FL31&lt;&gt;""</formula>
    </cfRule>
    <cfRule type="expression" dxfId="3856" priority="4734">
      <formula>H31=""</formula>
    </cfRule>
  </conditionalFormatting>
  <conditionalFormatting sqref="B31">
    <cfRule type="expression" dxfId="3855" priority="4602">
      <formula>FL31&lt;&gt;""</formula>
    </cfRule>
    <cfRule type="expression" dxfId="3854" priority="4733">
      <formula>B31=""</formula>
    </cfRule>
  </conditionalFormatting>
  <conditionalFormatting sqref="CE31">
    <cfRule type="expression" dxfId="3853" priority="4667">
      <formula>FL31&lt;&gt;""</formula>
    </cfRule>
    <cfRule type="expression" dxfId="3852" priority="4732">
      <formula>CE31=""</formula>
    </cfRule>
  </conditionalFormatting>
  <conditionalFormatting sqref="EI31">
    <cfRule type="expression" dxfId="3851" priority="4731">
      <formula>AND(OR(EB31:EG31&lt;&gt;""),EI31="")</formula>
    </cfRule>
  </conditionalFormatting>
  <conditionalFormatting sqref="BD31">
    <cfRule type="expression" dxfId="3850" priority="4678">
      <formula>FL31&lt;&gt;""</formula>
    </cfRule>
    <cfRule type="expression" dxfId="3849" priority="4730">
      <formula>BD31=""</formula>
    </cfRule>
  </conditionalFormatting>
  <conditionalFormatting sqref="BE31">
    <cfRule type="expression" dxfId="3848" priority="4729">
      <formula>AND(BD31="同居",AND(BE31="",BF31=""))</formula>
    </cfRule>
  </conditionalFormatting>
  <conditionalFormatting sqref="CA31">
    <cfRule type="expression" dxfId="3847" priority="4728">
      <formula>AND(BZ31&lt;&gt;"",CA31="")</formula>
    </cfRule>
  </conditionalFormatting>
  <conditionalFormatting sqref="BZ31">
    <cfRule type="expression" dxfId="3846" priority="4727">
      <formula>AND(BZ31="",CA31&lt;&gt;"")</formula>
    </cfRule>
  </conditionalFormatting>
  <conditionalFormatting sqref="DT31">
    <cfRule type="expression" dxfId="3845" priority="4628">
      <formula>FL31&lt;&gt;""</formula>
    </cfRule>
    <cfRule type="expression" dxfId="3844" priority="4724">
      <formula>AND(DT31&lt;&gt;"",DS31="")</formula>
    </cfRule>
    <cfRule type="expression" dxfId="3843" priority="4725">
      <formula>AND(DS31&lt;&gt;"自立",DT31="")</formula>
    </cfRule>
    <cfRule type="expression" dxfId="3842" priority="4726">
      <formula>AND(DS31="自立",DT31&lt;&gt;"")</formula>
    </cfRule>
  </conditionalFormatting>
  <conditionalFormatting sqref="DV31">
    <cfRule type="expression" dxfId="3841" priority="4626">
      <formula>FL31&lt;&gt;""</formula>
    </cfRule>
    <cfRule type="expression" dxfId="3840" priority="4721">
      <formula>AND(DV31&lt;&gt;"",DU31="")</formula>
    </cfRule>
    <cfRule type="expression" dxfId="3839" priority="4722">
      <formula>AND(DU31="自立",DV31&lt;&gt;"")</formula>
    </cfRule>
    <cfRule type="expression" dxfId="3838" priority="4723">
      <formula>AND(DU31&lt;&gt;"自立",DV31="")</formula>
    </cfRule>
  </conditionalFormatting>
  <conditionalFormatting sqref="I31">
    <cfRule type="expression" dxfId="3837" priority="4720">
      <formula>I31=""</formula>
    </cfRule>
  </conditionalFormatting>
  <conditionalFormatting sqref="O31">
    <cfRule type="expression" dxfId="3836" priority="4714">
      <formula>FL31&lt;&gt;""</formula>
    </cfRule>
    <cfRule type="expression" dxfId="3835" priority="4719">
      <formula>O31=""</formula>
    </cfRule>
  </conditionalFormatting>
  <conditionalFormatting sqref="FM31">
    <cfRule type="expression" dxfId="3834" priority="4597">
      <formula>AND(FM31="",AND(P31:FI31=""))</formula>
    </cfRule>
    <cfRule type="expression" dxfId="3833" priority="4598">
      <formula>AND(FM31&lt;&gt;"",OR(P31:FI31&lt;&gt;""))</formula>
    </cfRule>
  </conditionalFormatting>
  <conditionalFormatting sqref="FL31">
    <cfRule type="expression" dxfId="3832" priority="4599">
      <formula>AND(FL31="",AND(P31:FI31=""))</formula>
    </cfRule>
    <cfRule type="expression" dxfId="3831" priority="4601">
      <formula>AND(FL31&lt;&gt;"",OR(P31:FI31&lt;&gt;""))</formula>
    </cfRule>
  </conditionalFormatting>
  <conditionalFormatting sqref="FK31">
    <cfRule type="expression" dxfId="3830" priority="4600">
      <formula>FK31=""</formula>
    </cfRule>
  </conditionalFormatting>
  <conditionalFormatting sqref="C32">
    <cfRule type="expression" dxfId="3829" priority="4596">
      <formula>C32=""</formula>
    </cfRule>
  </conditionalFormatting>
  <conditionalFormatting sqref="D32">
    <cfRule type="expression" dxfId="3828" priority="4595">
      <formula>D32=""</formula>
    </cfRule>
  </conditionalFormatting>
  <conditionalFormatting sqref="E32">
    <cfRule type="expression" dxfId="3827" priority="4594">
      <formula>E32=""</formula>
    </cfRule>
  </conditionalFormatting>
  <conditionalFormatting sqref="G32">
    <cfRule type="expression" dxfId="3826" priority="4593">
      <formula>G32=""</formula>
    </cfRule>
  </conditionalFormatting>
  <conditionalFormatting sqref="J32">
    <cfRule type="expression" dxfId="3825" priority="4334">
      <formula>FL32&lt;&gt;""</formula>
    </cfRule>
    <cfRule type="expression" dxfId="3824" priority="4592">
      <formula>AND(J32="",K32="")</formula>
    </cfRule>
  </conditionalFormatting>
  <conditionalFormatting sqref="K32">
    <cfRule type="expression" dxfId="3823" priority="4333">
      <formula>FL32&lt;&gt;""</formula>
    </cfRule>
    <cfRule type="expression" dxfId="3822" priority="4591">
      <formula>AND(J32="",K32="")</formula>
    </cfRule>
  </conditionalFormatting>
  <conditionalFormatting sqref="N32">
    <cfRule type="expression" dxfId="3821" priority="4332">
      <formula>FL32&lt;&gt;""</formula>
    </cfRule>
    <cfRule type="expression" dxfId="3820" priority="4590">
      <formula>N32=""</formula>
    </cfRule>
  </conditionalFormatting>
  <conditionalFormatting sqref="P32">
    <cfRule type="expression" dxfId="3819" priority="4330">
      <formula>FL32&lt;&gt;""</formula>
    </cfRule>
    <cfRule type="expression" dxfId="3818" priority="4588">
      <formula>AND(P32&lt;&gt;"",OR(Q32:AC32&lt;&gt;""))</formula>
    </cfRule>
    <cfRule type="expression" dxfId="3817" priority="4589">
      <formula>AND(P32="",AND(Q32:AC32=""))</formula>
    </cfRule>
  </conditionalFormatting>
  <conditionalFormatting sqref="Q32">
    <cfRule type="expression" dxfId="3816" priority="4329">
      <formula>FL32&lt;&gt;""</formula>
    </cfRule>
    <cfRule type="expression" dxfId="3815" priority="4586">
      <formula>AND(P32&lt;&gt;"",OR(Q32:AC32&lt;&gt;""))</formula>
    </cfRule>
    <cfRule type="expression" dxfId="3814" priority="4587">
      <formula>AND(P32="",AND(Q32:AC32=""))</formula>
    </cfRule>
  </conditionalFormatting>
  <conditionalFormatting sqref="R32">
    <cfRule type="expression" dxfId="3813" priority="4328">
      <formula>FL32&lt;&gt;""</formula>
    </cfRule>
    <cfRule type="expression" dxfId="3812" priority="4584">
      <formula>AND(P32&lt;&gt;"",OR(Q32:AC32&lt;&gt;""))</formula>
    </cfRule>
    <cfRule type="expression" dxfId="3811" priority="4585">
      <formula>AND(P32="",AND(Q32:AC32=""))</formula>
    </cfRule>
  </conditionalFormatting>
  <conditionalFormatting sqref="S32">
    <cfRule type="expression" dxfId="3810" priority="4327">
      <formula>FL32&lt;&gt;""</formula>
    </cfRule>
    <cfRule type="expression" dxfId="3809" priority="4572">
      <formula>AND(P32&lt;&gt;"",OR(Q32:AC32&lt;&gt;""))</formula>
    </cfRule>
    <cfRule type="expression" dxfId="3808" priority="4583">
      <formula>AND(P32="",AND(Q32:AC32=""))</formula>
    </cfRule>
  </conditionalFormatting>
  <conditionalFormatting sqref="T32">
    <cfRule type="expression" dxfId="3807" priority="4326">
      <formula>FL32&lt;&gt;""</formula>
    </cfRule>
    <cfRule type="expression" dxfId="3806" priority="4571">
      <formula>AND(P32&lt;&gt;"",OR(Q32:AC32&lt;&gt;""))</formula>
    </cfRule>
    <cfRule type="expression" dxfId="3805" priority="4582">
      <formula>AND(P32="",AND(Q32:AC32=""))</formula>
    </cfRule>
  </conditionalFormatting>
  <conditionalFormatting sqref="U32">
    <cfRule type="expression" dxfId="3804" priority="4325">
      <formula>FL32&lt;&gt;""</formula>
    </cfRule>
    <cfRule type="expression" dxfId="3803" priority="4570">
      <formula>AND(P32&lt;&gt;"",OR(Q32:AC32&lt;&gt;""))</formula>
    </cfRule>
    <cfRule type="expression" dxfId="3802" priority="4581">
      <formula>AND(P32="",AND(Q32:AC32=""))</formula>
    </cfRule>
  </conditionalFormatting>
  <conditionalFormatting sqref="V32">
    <cfRule type="expression" dxfId="3801" priority="4324">
      <formula>FL32&lt;&gt;""</formula>
    </cfRule>
    <cfRule type="expression" dxfId="3800" priority="4569">
      <formula>AND(P32&lt;&gt;"",OR(Q32:AC32&lt;&gt;""))</formula>
    </cfRule>
    <cfRule type="expression" dxfId="3799" priority="4580">
      <formula>AND(P32="",AND(Q32:AC32=""))</formula>
    </cfRule>
  </conditionalFormatting>
  <conditionalFormatting sqref="W32">
    <cfRule type="expression" dxfId="3798" priority="4323">
      <formula>FL32&lt;&gt;""</formula>
    </cfRule>
    <cfRule type="expression" dxfId="3797" priority="4568">
      <formula>AND(P32&lt;&gt;"",OR(Q32:AC32&lt;&gt;""))</formula>
    </cfRule>
    <cfRule type="expression" dxfId="3796" priority="4579">
      <formula>AND(P32="",AND(Q32:AC32=""))</formula>
    </cfRule>
  </conditionalFormatting>
  <conditionalFormatting sqref="X32">
    <cfRule type="expression" dxfId="3795" priority="4322">
      <formula>FL32&lt;&gt;""</formula>
    </cfRule>
    <cfRule type="expression" dxfId="3794" priority="4567">
      <formula>AND(P32&lt;&gt;"",OR(Q32:AC32&lt;&gt;""))</formula>
    </cfRule>
    <cfRule type="expression" dxfId="3793" priority="4578">
      <formula>AND(P32="",AND(Q32:AC32=""))</formula>
    </cfRule>
  </conditionalFormatting>
  <conditionalFormatting sqref="Y32">
    <cfRule type="expression" dxfId="3792" priority="4321">
      <formula>FL32&lt;&gt;""</formula>
    </cfRule>
    <cfRule type="expression" dxfId="3791" priority="4566">
      <formula>AND(P32&lt;&gt;"",OR(Q32:AC32&lt;&gt;""))</formula>
    </cfRule>
    <cfRule type="expression" dxfId="3790" priority="4577">
      <formula>AND(P32="",AND(Q32:AC32=""))</formula>
    </cfRule>
  </conditionalFormatting>
  <conditionalFormatting sqref="Z32">
    <cfRule type="expression" dxfId="3789" priority="4320">
      <formula>FL32&lt;&gt;""</formula>
    </cfRule>
    <cfRule type="expression" dxfId="3788" priority="4565">
      <formula>AND(P32&lt;&gt;"",OR(Q32:AC32&lt;&gt;""))</formula>
    </cfRule>
    <cfRule type="expression" dxfId="3787" priority="4576">
      <formula>AND(P32="",AND(Q32:AC32=""))</formula>
    </cfRule>
  </conditionalFormatting>
  <conditionalFormatting sqref="AA32">
    <cfRule type="expression" dxfId="3786" priority="4319">
      <formula>FL32&lt;&gt;""</formula>
    </cfRule>
    <cfRule type="expression" dxfId="3785" priority="4564">
      <formula>AND(P32&lt;&gt;"",OR(Q32:AC32&lt;&gt;""))</formula>
    </cfRule>
    <cfRule type="expression" dxfId="3784" priority="4575">
      <formula>AND(P32="",AND(Q32:AC32=""))</formula>
    </cfRule>
  </conditionalFormatting>
  <conditionalFormatting sqref="AB32">
    <cfRule type="expression" dxfId="3783" priority="4318">
      <formula>FL32&lt;&gt;""</formula>
    </cfRule>
    <cfRule type="expression" dxfId="3782" priority="4563">
      <formula>AND(P32&lt;&gt;"",OR(Q32:AC32&lt;&gt;""))</formula>
    </cfRule>
    <cfRule type="expression" dxfId="3781" priority="4574">
      <formula>AND(P32="",AND(Q32:AC32=""))</formula>
    </cfRule>
  </conditionalFormatting>
  <conditionalFormatting sqref="AC32">
    <cfRule type="expression" dxfId="3780" priority="4317">
      <formula>FL32&lt;&gt;""</formula>
    </cfRule>
    <cfRule type="expression" dxfId="3779" priority="4562">
      <formula>AND(P32&lt;&gt;"",OR(Q32:AC32&lt;&gt;""))</formula>
    </cfRule>
    <cfRule type="expression" dxfId="3778" priority="4573">
      <formula>AND(P32="",AND(Q32:AC32=""))</formula>
    </cfRule>
  </conditionalFormatting>
  <conditionalFormatting sqref="AD32">
    <cfRule type="expression" dxfId="3777" priority="4316">
      <formula>FL32&lt;&gt;""</formula>
    </cfRule>
    <cfRule type="expression" dxfId="3776" priority="4559">
      <formula>AND(AD32="無",OR(AE32:AH32&lt;&gt;""))</formula>
    </cfRule>
    <cfRule type="expression" dxfId="3775" priority="4560">
      <formula>AND(AD32="有",AND(AE32:AH32=""))</formula>
    </cfRule>
    <cfRule type="expression" dxfId="3774" priority="4561">
      <formula>AD32=""</formula>
    </cfRule>
  </conditionalFormatting>
  <conditionalFormatting sqref="AE32">
    <cfRule type="expression" dxfId="3773" priority="4554">
      <formula>AND(AD32="無",OR(AE32:AH32&lt;&gt;""))</formula>
    </cfRule>
    <cfRule type="expression" dxfId="3772" priority="4558">
      <formula>AND(AD32="有",AND(AE32:AH32=""))</formula>
    </cfRule>
  </conditionalFormatting>
  <conditionalFormatting sqref="AF32">
    <cfRule type="expression" dxfId="3771" priority="4553">
      <formula>AND(AD32="無",OR(AE32:AH32&lt;&gt;""))</formula>
    </cfRule>
    <cfRule type="expression" dxfId="3770" priority="4557">
      <formula>AND(AD32="有",AND(AE32:AH32=""))</formula>
    </cfRule>
  </conditionalFormatting>
  <conditionalFormatting sqref="AG32">
    <cfRule type="expression" dxfId="3769" priority="4552">
      <formula>AND(AD32="無",OR(AE32:AH32&lt;&gt;""))</formula>
    </cfRule>
    <cfRule type="expression" dxfId="3768" priority="4556">
      <formula>AND(AD32="有",AND(AE32:AH32=""))</formula>
    </cfRule>
  </conditionalFormatting>
  <conditionalFormatting sqref="AH32">
    <cfRule type="expression" dxfId="3767" priority="4551">
      <formula>AND(AD32="無",OR(AE32:AH32&lt;&gt;""))</formula>
    </cfRule>
    <cfRule type="expression" dxfId="3766" priority="4555">
      <formula>AND(AD32="有",AND(AE32:AH32=""))</formula>
    </cfRule>
  </conditionalFormatting>
  <conditionalFormatting sqref="AI32">
    <cfRule type="expression" dxfId="3765" priority="4315">
      <formula>FL32&lt;&gt;""</formula>
    </cfRule>
    <cfRule type="expression" dxfId="3764" priority="4550">
      <formula>AI32=""</formula>
    </cfRule>
  </conditionalFormatting>
  <conditionalFormatting sqref="AJ32">
    <cfRule type="expression" dxfId="3763" priority="4314">
      <formula>FL32&lt;&gt;""</formula>
    </cfRule>
    <cfRule type="expression" dxfId="3762" priority="4549">
      <formula>AJ32=""</formula>
    </cfRule>
  </conditionalFormatting>
  <conditionalFormatting sqref="AK32">
    <cfRule type="expression" dxfId="3761" priority="4313">
      <formula>FL32&lt;&gt;""</formula>
    </cfRule>
    <cfRule type="expression" dxfId="3760" priority="4548">
      <formula>AK32=""</formula>
    </cfRule>
  </conditionalFormatting>
  <conditionalFormatting sqref="AL32">
    <cfRule type="expression" dxfId="3759" priority="4312">
      <formula>FL32&lt;&gt;""</formula>
    </cfRule>
    <cfRule type="expression" dxfId="3758" priority="4547">
      <formula>AL32=""</formula>
    </cfRule>
  </conditionalFormatting>
  <conditionalFormatting sqref="AM32">
    <cfRule type="expression" dxfId="3757" priority="4311">
      <formula>FL32&lt;&gt;""</formula>
    </cfRule>
    <cfRule type="expression" dxfId="3756" priority="4542">
      <formula>AND(AM32="なし",AN32&lt;&gt;"")</formula>
    </cfRule>
    <cfRule type="expression" dxfId="3755" priority="4543">
      <formula>AND(AM32="あり",AN32="")</formula>
    </cfRule>
    <cfRule type="expression" dxfId="3754" priority="4546">
      <formula>AM32=""</formula>
    </cfRule>
  </conditionalFormatting>
  <conditionalFormatting sqref="AN32">
    <cfRule type="expression" dxfId="3753" priority="4544">
      <formula>AND(AM32="なし",AN32&lt;&gt;"")</formula>
    </cfRule>
    <cfRule type="expression" dxfId="3752" priority="4545">
      <formula>AND(AM32="あり",AN32="")</formula>
    </cfRule>
  </conditionalFormatting>
  <conditionalFormatting sqref="AO32">
    <cfRule type="expression" dxfId="3751" priority="4310">
      <formula>FL32&lt;&gt;""</formula>
    </cfRule>
    <cfRule type="expression" dxfId="3750" priority="4540">
      <formula>AND(AO32&lt;&gt;"",OR(AP32:BC32&lt;&gt;""))</formula>
    </cfRule>
    <cfRule type="expression" dxfId="3749" priority="4541">
      <formula>AND(AO32="",AND(AP32:BC32=""))</formula>
    </cfRule>
  </conditionalFormatting>
  <conditionalFormatting sqref="AP32">
    <cfRule type="expression" dxfId="3748" priority="4309">
      <formula>FL32&lt;&gt;""</formula>
    </cfRule>
    <cfRule type="expression" dxfId="3747" priority="4538">
      <formula>AND(AO32&lt;&gt;"",OR(AP32:BC32&lt;&gt;""))</formula>
    </cfRule>
    <cfRule type="expression" dxfId="3746" priority="4539">
      <formula>AND(AO32="",AND(AP32:BC32=""))</formula>
    </cfRule>
  </conditionalFormatting>
  <conditionalFormatting sqref="AQ32">
    <cfRule type="expression" dxfId="3745" priority="4308">
      <formula>FL32&lt;&gt;""</formula>
    </cfRule>
    <cfRule type="expression" dxfId="3744" priority="4536">
      <formula>AND(AO32&lt;&gt;"",OR(AP32:BC32&lt;&gt;""))</formula>
    </cfRule>
    <cfRule type="expression" dxfId="3743" priority="4537">
      <formula>AND(AO32="",AND(AP32:BC32=""))</formula>
    </cfRule>
  </conditionalFormatting>
  <conditionalFormatting sqref="AR32">
    <cfRule type="expression" dxfId="3742" priority="4307">
      <formula>FL32&lt;&gt;""</formula>
    </cfRule>
    <cfRule type="expression" dxfId="3741" priority="4534">
      <formula>AND(AO32&lt;&gt;"",OR(AP32:BC32&lt;&gt;""))</formula>
    </cfRule>
    <cfRule type="expression" dxfId="3740" priority="4535">
      <formula>AND(AO32="",AND(AP32:BC32=""))</formula>
    </cfRule>
  </conditionalFormatting>
  <conditionalFormatting sqref="AS32">
    <cfRule type="expression" dxfId="3739" priority="4306">
      <formula>FL32&lt;&gt;""</formula>
    </cfRule>
    <cfRule type="expression" dxfId="3738" priority="4532">
      <formula>AND(AO32&lt;&gt;"",OR(AP32:BC32&lt;&gt;""))</formula>
    </cfRule>
    <cfRule type="expression" dxfId="3737" priority="4533">
      <formula>AND(AO32="",AND(AP32:BC32=""))</formula>
    </cfRule>
  </conditionalFormatting>
  <conditionalFormatting sqref="AT32">
    <cfRule type="expression" dxfId="3736" priority="4305">
      <formula>FL32&lt;&gt;""</formula>
    </cfRule>
    <cfRule type="expression" dxfId="3735" priority="4530">
      <formula>AND(AO32&lt;&gt;"",OR(AP32:BC32&lt;&gt;""))</formula>
    </cfRule>
    <cfRule type="expression" dxfId="3734" priority="4531">
      <formula>AND(AO32="",AND(AP32:BC32=""))</formula>
    </cfRule>
  </conditionalFormatting>
  <conditionalFormatting sqref="AU32">
    <cfRule type="expression" dxfId="3733" priority="4304">
      <formula>FL32&lt;&gt;""</formula>
    </cfRule>
    <cfRule type="expression" dxfId="3732" priority="4528">
      <formula>AND(AO32&lt;&gt;"",OR(AP32:BC32&lt;&gt;""))</formula>
    </cfRule>
    <cfRule type="expression" dxfId="3731" priority="4529">
      <formula>AND(AO32="",AND(AP32:BC32=""))</formula>
    </cfRule>
  </conditionalFormatting>
  <conditionalFormatting sqref="AV32">
    <cfRule type="expression" dxfId="3730" priority="4303">
      <formula>FL32&lt;&gt;""</formula>
    </cfRule>
    <cfRule type="expression" dxfId="3729" priority="4526">
      <formula>AND(AO32&lt;&gt;"",OR(AP32:BC32&lt;&gt;""))</formula>
    </cfRule>
    <cfRule type="expression" dxfId="3728" priority="4527">
      <formula>AND(AO32="",AND(AP32:BC32=""))</formula>
    </cfRule>
  </conditionalFormatting>
  <conditionalFormatting sqref="AW32">
    <cfRule type="expression" dxfId="3727" priority="4302">
      <formula>FL32&lt;&gt;""</formula>
    </cfRule>
    <cfRule type="expression" dxfId="3726" priority="4524">
      <formula>AND(AO32&lt;&gt;"",OR(AP32:BC32&lt;&gt;""))</formula>
    </cfRule>
    <cfRule type="expression" dxfId="3725" priority="4525">
      <formula>AND(AO32="",AND(AP32:BC32=""))</formula>
    </cfRule>
  </conditionalFormatting>
  <conditionalFormatting sqref="AX32">
    <cfRule type="expression" dxfId="3724" priority="4301">
      <formula>FL32&lt;&gt;""</formula>
    </cfRule>
    <cfRule type="expression" dxfId="3723" priority="4522">
      <formula>AND(AO32&lt;&gt;"",OR(AP32:BC32&lt;&gt;""))</formula>
    </cfRule>
    <cfRule type="expression" dxfId="3722" priority="4523">
      <formula>AND(AO32="",AND(AP32:BC32=""))</formula>
    </cfRule>
  </conditionalFormatting>
  <conditionalFormatting sqref="AY32">
    <cfRule type="expression" dxfId="3721" priority="4300">
      <formula>FL32&lt;&gt;""</formula>
    </cfRule>
    <cfRule type="expression" dxfId="3720" priority="4520">
      <formula>AND(AO32&lt;&gt;"",OR(AP32:BC32&lt;&gt;""))</formula>
    </cfRule>
    <cfRule type="expression" dxfId="3719" priority="4521">
      <formula>AND(AO32="",AND(AP32:BC32=""))</formula>
    </cfRule>
  </conditionalFormatting>
  <conditionalFormatting sqref="AZ32">
    <cfRule type="expression" dxfId="3718" priority="4299">
      <formula>FL32&lt;&gt;""</formula>
    </cfRule>
    <cfRule type="expression" dxfId="3717" priority="4518">
      <formula>AND(AO32&lt;&gt;"",OR(AP32:BC32&lt;&gt;""))</formula>
    </cfRule>
    <cfRule type="expression" dxfId="3716" priority="4519">
      <formula>AND(AO32="",AND(AP32:BC32=""))</formula>
    </cfRule>
  </conditionalFormatting>
  <conditionalFormatting sqref="BA32">
    <cfRule type="expression" dxfId="3715" priority="4298">
      <formula>FL32&lt;&gt;""</formula>
    </cfRule>
    <cfRule type="expression" dxfId="3714" priority="4516">
      <formula>AND(AO32&lt;&gt;"",OR(AP32:BC32&lt;&gt;""))</formula>
    </cfRule>
    <cfRule type="expression" dxfId="3713" priority="4517">
      <formula>AND(AO32="",AND(AP32:BC32=""))</formula>
    </cfRule>
  </conditionalFormatting>
  <conditionalFormatting sqref="BB32">
    <cfRule type="expression" dxfId="3712" priority="4297">
      <formula>FL32&lt;&gt;""</formula>
    </cfRule>
    <cfRule type="expression" dxfId="3711" priority="4514">
      <formula>AND(AO32&lt;&gt;"",OR(AP32:BC32&lt;&gt;""))</formula>
    </cfRule>
    <cfRule type="expression" dxfId="3710" priority="4515">
      <formula>AND(AO32="",AND(AP32:BC32=""))</formula>
    </cfRule>
  </conditionalFormatting>
  <conditionalFormatting sqref="BC32">
    <cfRule type="expression" dxfId="3709" priority="4296">
      <formula>FL32&lt;&gt;""</formula>
    </cfRule>
    <cfRule type="expression" dxfId="3708" priority="4512">
      <formula>AND(AO32&lt;&gt;"",OR(AP32:BC32&lt;&gt;""))</formula>
    </cfRule>
    <cfRule type="expression" dxfId="3707" priority="4513">
      <formula>AND(AO32="",AND(AP32:BC32=""))</formula>
    </cfRule>
  </conditionalFormatting>
  <conditionalFormatting sqref="BF32">
    <cfRule type="expression" dxfId="3706" priority="4353">
      <formula>AND(BD32="独居",BF32&gt;=1)</formula>
    </cfRule>
    <cfRule type="expression" dxfId="3705" priority="4510">
      <formula>AND(BD32="同居",AND(BM32="",BF32&lt;&gt;COUNTA(BH32:BL32)))</formula>
    </cfRule>
    <cfRule type="expression" dxfId="3704" priority="4511">
      <formula>AND(BD32="同居",OR(BF32="",BF32=0))</formula>
    </cfRule>
  </conditionalFormatting>
  <conditionalFormatting sqref="BG32">
    <cfRule type="expression" dxfId="3703" priority="4508">
      <formula>AND(BD32="独居",BG32&gt;=1)</formula>
    </cfRule>
    <cfRule type="expression" dxfId="3702" priority="4509">
      <formula>AND(BD32="同居",OR(BG32="",BG32&gt;BF32))</formula>
    </cfRule>
  </conditionalFormatting>
  <conditionalFormatting sqref="BH32">
    <cfRule type="expression" dxfId="3701" priority="4501">
      <formula>AND(BD32="独居",OR(BH32:BM32&lt;&gt;""))</formula>
    </cfRule>
    <cfRule type="expression" dxfId="3700" priority="4507">
      <formula>AND(BD32="同居",AND(BM32="",BF32&lt;&gt;COUNTA(BH32:BL32)))</formula>
    </cfRule>
  </conditionalFormatting>
  <conditionalFormatting sqref="BI32">
    <cfRule type="expression" dxfId="3699" priority="4500">
      <formula>AND(BD32="独居",OR(BH32:BM32&lt;&gt;""))</formula>
    </cfRule>
    <cfRule type="expression" dxfId="3698" priority="4506">
      <formula>AND(BD32="同居",AND(BM32="",BF32&lt;&gt;COUNTA(BH32:BL32)))</formula>
    </cfRule>
  </conditionalFormatting>
  <conditionalFormatting sqref="BJ32">
    <cfRule type="expression" dxfId="3697" priority="4499">
      <formula>AND(BD32="独居",OR(BH32:BM32&lt;&gt;""))</formula>
    </cfRule>
    <cfRule type="expression" dxfId="3696" priority="4505">
      <formula>AND(BD32="同居",AND(BM32="",BF32&lt;&gt;COUNTA(BH32:BL32)))</formula>
    </cfRule>
  </conditionalFormatting>
  <conditionalFormatting sqref="BK32">
    <cfRule type="expression" dxfId="3695" priority="4498">
      <formula>AND(BD32="独居",OR(BH32:BM32&lt;&gt;""))</formula>
    </cfRule>
    <cfRule type="expression" dxfId="3694" priority="4504">
      <formula>AND(BD32="同居",AND(BM32="",BF32&lt;&gt;COUNTA(BH32:BL32)))</formula>
    </cfRule>
  </conditionalFormatting>
  <conditionalFormatting sqref="BL32">
    <cfRule type="expression" dxfId="3693" priority="4497">
      <formula>AND(BD32="独居",OR(BH32:BM32&lt;&gt;""))</formula>
    </cfRule>
    <cfRule type="expression" dxfId="3692" priority="4503">
      <formula>AND(BD32="同居",AND(BM32="",BF32&lt;&gt;COUNTA(BH32:BL32)))</formula>
    </cfRule>
  </conditionalFormatting>
  <conditionalFormatting sqref="BM32">
    <cfRule type="expression" dxfId="3691" priority="4496">
      <formula>AND(BD32="独居",OR(BH32:BM32&lt;&gt;""))</formula>
    </cfRule>
    <cfRule type="expression" dxfId="3690" priority="4502">
      <formula>AND(BD32="同居",AND(BM32="",BF32&lt;&gt;COUNTA(BH32:BL32)))</formula>
    </cfRule>
  </conditionalFormatting>
  <conditionalFormatting sqref="CF32">
    <cfRule type="expression" dxfId="3689" priority="4283">
      <formula>FL32&lt;&gt;""</formula>
    </cfRule>
    <cfRule type="expression" dxfId="3688" priority="4495">
      <formula>CF32=""</formula>
    </cfRule>
  </conditionalFormatting>
  <conditionalFormatting sqref="CG32">
    <cfRule type="expression" dxfId="3687" priority="4282">
      <formula>FL32&lt;&gt;""</formula>
    </cfRule>
    <cfRule type="expression" dxfId="3686" priority="4494">
      <formula>CG32=""</formula>
    </cfRule>
  </conditionalFormatting>
  <conditionalFormatting sqref="CH32">
    <cfRule type="expression" dxfId="3685" priority="4281">
      <formula>FL32&lt;&gt;""</formula>
    </cfRule>
    <cfRule type="expression" dxfId="3684" priority="4493">
      <formula>CH32=""</formula>
    </cfRule>
  </conditionalFormatting>
  <conditionalFormatting sqref="CI32">
    <cfRule type="expression" dxfId="3683" priority="4280">
      <formula>FL32&lt;&gt;""</formula>
    </cfRule>
    <cfRule type="expression" dxfId="3682" priority="4492">
      <formula>CI32=""</formula>
    </cfRule>
  </conditionalFormatting>
  <conditionalFormatting sqref="CJ32">
    <cfRule type="expression" dxfId="3681" priority="4279">
      <formula>FL32&lt;&gt;""</formula>
    </cfRule>
    <cfRule type="expression" dxfId="3680" priority="4491">
      <formula>CJ32=""</formula>
    </cfRule>
  </conditionalFormatting>
  <conditionalFormatting sqref="CK32">
    <cfRule type="expression" dxfId="3679" priority="4278">
      <formula>FL32&lt;&gt;""</formula>
    </cfRule>
    <cfRule type="expression" dxfId="3678" priority="4490">
      <formula>CK32=""</formula>
    </cfRule>
  </conditionalFormatting>
  <conditionalFormatting sqref="CL32">
    <cfRule type="expression" dxfId="3677" priority="4277">
      <formula>FL32&lt;&gt;""</formula>
    </cfRule>
    <cfRule type="expression" dxfId="3676" priority="4489">
      <formula>CL32=""</formula>
    </cfRule>
  </conditionalFormatting>
  <conditionalFormatting sqref="CM32">
    <cfRule type="expression" dxfId="3675" priority="4276">
      <formula>FL32&lt;&gt;""</formula>
    </cfRule>
    <cfRule type="expression" dxfId="3674" priority="4488">
      <formula>CM32=""</formula>
    </cfRule>
  </conditionalFormatting>
  <conditionalFormatting sqref="CN32">
    <cfRule type="expression" dxfId="3673" priority="4352">
      <formula>AND(CM32=0,CN32&lt;&gt;"")</formula>
    </cfRule>
    <cfRule type="expression" dxfId="3672" priority="4487">
      <formula>AND(CM32&gt;0,CN32="")</formula>
    </cfRule>
  </conditionalFormatting>
  <conditionalFormatting sqref="CO32">
    <cfRule type="expression" dxfId="3671" priority="4275">
      <formula>FL32&lt;&gt;""</formula>
    </cfRule>
    <cfRule type="expression" dxfId="3670" priority="4485">
      <formula>AND(CO32&lt;&gt;"",OR(CP32:CS32&lt;&gt;""))</formula>
    </cfRule>
    <cfRule type="expression" dxfId="3669" priority="4486">
      <formula>AND(CO32="",AND(CP32:CS32=""))</formula>
    </cfRule>
  </conditionalFormatting>
  <conditionalFormatting sqref="CP32">
    <cfRule type="expression" dxfId="3668" priority="4274">
      <formula>FL32&lt;&gt;""</formula>
    </cfRule>
    <cfRule type="expression" dxfId="3667" priority="4483">
      <formula>AND(CO32&lt;&gt;"",OR(CP32:CS32&lt;&gt;""))</formula>
    </cfRule>
    <cfRule type="expression" dxfId="3666" priority="4484">
      <formula>AND(CO32="",AND(CP32:CS32=""))</formula>
    </cfRule>
  </conditionalFormatting>
  <conditionalFormatting sqref="CQ32">
    <cfRule type="expression" dxfId="3665" priority="4273">
      <formula>FL32&lt;&gt;""</formula>
    </cfRule>
    <cfRule type="expression" dxfId="3664" priority="4481">
      <formula>AND(CO32&lt;&gt;"",OR(CP32:CS32&lt;&gt;""))</formula>
    </cfRule>
    <cfRule type="expression" dxfId="3663" priority="4482">
      <formula>AND(CO32="",AND(CP32:CS32=""))</formula>
    </cfRule>
  </conditionalFormatting>
  <conditionalFormatting sqref="CR32">
    <cfRule type="expression" dxfId="3662" priority="4272">
      <formula>FL32&lt;&gt;""</formula>
    </cfRule>
    <cfRule type="expression" dxfId="3661" priority="4479">
      <formula>AND(CO32&lt;&gt;"",OR(CP32:CS32&lt;&gt;""))</formula>
    </cfRule>
    <cfRule type="expression" dxfId="3660" priority="4480">
      <formula>AND(CO32="",AND(CP32:CS32=""))</formula>
    </cfRule>
  </conditionalFormatting>
  <conditionalFormatting sqref="CS32">
    <cfRule type="expression" dxfId="3659" priority="4271">
      <formula>FL32&lt;&gt;""</formula>
    </cfRule>
    <cfRule type="expression" dxfId="3658" priority="4477">
      <formula>AND(CO32&lt;&gt;"",OR(CP32:CS32&lt;&gt;""))</formula>
    </cfRule>
    <cfRule type="expression" dxfId="3657" priority="4478">
      <formula>AND(CO32="",AND(CP32:CS32=""))</formula>
    </cfRule>
  </conditionalFormatting>
  <conditionalFormatting sqref="CT32">
    <cfRule type="expression" dxfId="3656" priority="4270">
      <formula>FL32&lt;&gt;""</formula>
    </cfRule>
    <cfRule type="expression" dxfId="3655" priority="4476">
      <formula>CT32=""</formula>
    </cfRule>
  </conditionalFormatting>
  <conditionalFormatting sqref="CU32">
    <cfRule type="expression" dxfId="3654" priority="4269">
      <formula>FL32&lt;&gt;""</formula>
    </cfRule>
    <cfRule type="expression" dxfId="3653" priority="4475">
      <formula>CU32=""</formula>
    </cfRule>
  </conditionalFormatting>
  <conditionalFormatting sqref="CV32">
    <cfRule type="expression" dxfId="3652" priority="4268">
      <formula>FL32&lt;&gt;""</formula>
    </cfRule>
    <cfRule type="expression" dxfId="3651" priority="4473">
      <formula>AND(CV32&lt;&gt;"",OR(CW32:DH32&lt;&gt;""))</formula>
    </cfRule>
    <cfRule type="expression" dxfId="3650" priority="4474">
      <formula>AND(CV32="",AND(CW32:DH32=""))</formula>
    </cfRule>
  </conditionalFormatting>
  <conditionalFormatting sqref="CW32">
    <cfRule type="expression" dxfId="3649" priority="4267">
      <formula>FL32&lt;&gt;""</formula>
    </cfRule>
    <cfRule type="expression" dxfId="3648" priority="4447">
      <formula>AND(CX32&lt;&gt;"",CW32="")</formula>
    </cfRule>
    <cfRule type="expression" dxfId="3647" priority="4471">
      <formula>AND(CV32&lt;&gt;"",OR(CW32:DH32&lt;&gt;""))</formula>
    </cfRule>
    <cfRule type="expression" dxfId="3646" priority="4472">
      <formula>AND(CV32="",AND(CW32:DH32=""))</formula>
    </cfRule>
  </conditionalFormatting>
  <conditionalFormatting sqref="CX32">
    <cfRule type="expression" dxfId="3645" priority="4266">
      <formula>FL32&lt;&gt;""</formula>
    </cfRule>
    <cfRule type="expression" dxfId="3644" priority="4448">
      <formula>AND(CW32&lt;&gt;"",CX32="")</formula>
    </cfRule>
    <cfRule type="expression" dxfId="3643" priority="4469">
      <formula>AND(CV32&lt;&gt;"",OR(CW32:DH32&lt;&gt;""))</formula>
    </cfRule>
    <cfRule type="expression" dxfId="3642" priority="4470">
      <formula>AND(CV32="",AND(CW32:DH32=""))</formula>
    </cfRule>
  </conditionalFormatting>
  <conditionalFormatting sqref="CY32">
    <cfRule type="expression" dxfId="3641" priority="4265">
      <formula>FL32&lt;&gt;""</formula>
    </cfRule>
    <cfRule type="expression" dxfId="3640" priority="4467">
      <formula>AND(CV32&lt;&gt;"",OR(CW32:DH32&lt;&gt;""))</formula>
    </cfRule>
    <cfRule type="expression" dxfId="3639" priority="4468">
      <formula>AND(CV32="",AND(CW32:DH32=""))</formula>
    </cfRule>
  </conditionalFormatting>
  <conditionalFormatting sqref="CZ32">
    <cfRule type="expression" dxfId="3638" priority="4264">
      <formula>FL32&lt;&gt;""</formula>
    </cfRule>
    <cfRule type="expression" dxfId="3637" priority="4445">
      <formula>AND(DA32&lt;&gt;"",CZ32="")</formula>
    </cfRule>
    <cfRule type="expression" dxfId="3636" priority="4465">
      <formula>AND(CV32&lt;&gt;"",OR(CW32:DH32&lt;&gt;""))</formula>
    </cfRule>
    <cfRule type="expression" dxfId="3635" priority="4466">
      <formula>AND(CV32="",AND(CW32:DH32=""))</formula>
    </cfRule>
  </conditionalFormatting>
  <conditionalFormatting sqref="DA32">
    <cfRule type="expression" dxfId="3634" priority="4263">
      <formula>FL32&lt;&gt;""</formula>
    </cfRule>
    <cfRule type="expression" dxfId="3633" priority="4446">
      <formula>AND(CZ32&lt;&gt;"",DA32="")</formula>
    </cfRule>
    <cfRule type="expression" dxfId="3632" priority="4463">
      <formula>AND(CV32&lt;&gt;"",OR(CW32:DH32&lt;&gt;""))</formula>
    </cfRule>
    <cfRule type="expression" dxfId="3631" priority="4464">
      <formula>AND(CV32="",AND(CW32:DH32=""))</formula>
    </cfRule>
  </conditionalFormatting>
  <conditionalFormatting sqref="DB32">
    <cfRule type="expression" dxfId="3630" priority="4262">
      <formula>FL32&lt;&gt;""</formula>
    </cfRule>
    <cfRule type="expression" dxfId="3629" priority="4461">
      <formula>AND(CV32&lt;&gt;"",OR(CW32:DH32&lt;&gt;""))</formula>
    </cfRule>
    <cfRule type="expression" dxfId="3628" priority="4462">
      <formula>AND(CV32="",AND(CW32:DH32=""))</formula>
    </cfRule>
  </conditionalFormatting>
  <conditionalFormatting sqref="DC32">
    <cfRule type="expression" dxfId="3627" priority="4261">
      <formula>FL32&lt;&gt;""</formula>
    </cfRule>
    <cfRule type="expression" dxfId="3626" priority="4459">
      <formula>AND(CV32&lt;&gt;"",OR(CW32:DH32&lt;&gt;""))</formula>
    </cfRule>
    <cfRule type="expression" dxfId="3625" priority="4460">
      <formula>AND(CV32="",AND(CW32:DH32=""))</formula>
    </cfRule>
  </conditionalFormatting>
  <conditionalFormatting sqref="DD32">
    <cfRule type="expression" dxfId="3624" priority="4260">
      <formula>FL32&lt;&gt;""</formula>
    </cfRule>
    <cfRule type="expression" dxfId="3623" priority="4457">
      <formula>AND(CV32&lt;&gt;"",OR(CW32:DH32&lt;&gt;""))</formula>
    </cfRule>
    <cfRule type="expression" dxfId="3622" priority="4458">
      <formula>AND(CV32="",AND(CW32:DH32=""))</formula>
    </cfRule>
  </conditionalFormatting>
  <conditionalFormatting sqref="DE32">
    <cfRule type="expression" dxfId="3621" priority="4259">
      <formula>FL32&lt;&gt;""</formula>
    </cfRule>
    <cfRule type="expression" dxfId="3620" priority="4441">
      <formula>AND(DF32&lt;&gt;"",DE32="")</formula>
    </cfRule>
    <cfRule type="expression" dxfId="3619" priority="4455">
      <formula>AND(CV32&lt;&gt;"",OR(CW32:DH32&lt;&gt;""))</formula>
    </cfRule>
    <cfRule type="expression" dxfId="3618" priority="4456">
      <formula>AND(CV32="",AND(CW32:DH32=""))</formula>
    </cfRule>
  </conditionalFormatting>
  <conditionalFormatting sqref="DF32">
    <cfRule type="expression" dxfId="3617" priority="4258">
      <formula>FL32&lt;&gt;""</formula>
    </cfRule>
    <cfRule type="expression" dxfId="3616" priority="4442">
      <formula>AND(DE32&lt;&gt;"",DF32="")</formula>
    </cfRule>
    <cfRule type="expression" dxfId="3615" priority="4453">
      <formula>AND(CV32&lt;&gt;"",OR(CW32:DH32&lt;&gt;""))</formula>
    </cfRule>
    <cfRule type="expression" dxfId="3614" priority="4454">
      <formula>AND(CV32="",AND(CW32:DH32=""))</formula>
    </cfRule>
  </conditionalFormatting>
  <conditionalFormatting sqref="DG32">
    <cfRule type="expression" dxfId="3613" priority="4257">
      <formula>FL32&lt;&gt;""</formula>
    </cfRule>
    <cfRule type="expression" dxfId="3612" priority="4451">
      <formula>AND(CV32&lt;&gt;"",OR(CW32:DH32&lt;&gt;""))</formula>
    </cfRule>
    <cfRule type="expression" dxfId="3611" priority="4452">
      <formula>AND(CV32="",AND(CW32:DH32=""))</formula>
    </cfRule>
  </conditionalFormatting>
  <conditionalFormatting sqref="DH32">
    <cfRule type="expression" dxfId="3610" priority="4256">
      <formula>FL32&lt;&gt;""</formula>
    </cfRule>
    <cfRule type="expression" dxfId="3609" priority="4449">
      <formula>AND(CV32&lt;&gt;"",OR(CW32:DH32&lt;&gt;""))</formula>
    </cfRule>
    <cfRule type="expression" dxfId="3608" priority="4450">
      <formula>AND(CV32="",AND(CW32:DH32=""))</formula>
    </cfRule>
  </conditionalFormatting>
  <conditionalFormatting sqref="DI32">
    <cfRule type="expression" dxfId="3607" priority="4255">
      <formula>FL32&lt;&gt;""</formula>
    </cfRule>
    <cfRule type="expression" dxfId="3606" priority="4444">
      <formula>DI32=""</formula>
    </cfRule>
  </conditionalFormatting>
  <conditionalFormatting sqref="DJ32">
    <cfRule type="expression" dxfId="3605" priority="4254">
      <formula>FL32&lt;&gt;""</formula>
    </cfRule>
    <cfRule type="expression" dxfId="3604" priority="4443">
      <formula>AND(DI32&lt;&gt;"自立",DJ32="")</formula>
    </cfRule>
  </conditionalFormatting>
  <conditionalFormatting sqref="DK32">
    <cfRule type="expression" dxfId="3603" priority="4253">
      <formula>FL32&lt;&gt;""</formula>
    </cfRule>
    <cfRule type="expression" dxfId="3602" priority="4440">
      <formula>DK32=""</formula>
    </cfRule>
  </conditionalFormatting>
  <conditionalFormatting sqref="DL32">
    <cfRule type="expression" dxfId="3601" priority="4438">
      <formula>AND(DK32&lt;&gt;"アレルギー食",DL32&lt;&gt;"")</formula>
    </cfRule>
    <cfRule type="expression" dxfId="3600" priority="4439">
      <formula>AND(DK32="アレルギー食",DL32="")</formula>
    </cfRule>
  </conditionalFormatting>
  <conditionalFormatting sqref="DM32">
    <cfRule type="expression" dxfId="3599" priority="4252">
      <formula>FL32&lt;&gt;""</formula>
    </cfRule>
    <cfRule type="expression" dxfId="3598" priority="4437">
      <formula>DM32=""</formula>
    </cfRule>
  </conditionalFormatting>
  <conditionalFormatting sqref="DN32">
    <cfRule type="expression" dxfId="3597" priority="4251">
      <formula>FL32&lt;&gt;""</formula>
    </cfRule>
    <cfRule type="expression" dxfId="3596" priority="4431">
      <formula>AND(DN32&lt;&gt;"",DM32="")</formula>
    </cfRule>
    <cfRule type="expression" dxfId="3595" priority="4435">
      <formula>AND(DM32&lt;&gt;"自立",DN32="")</formula>
    </cfRule>
    <cfRule type="expression" dxfId="3594" priority="4436">
      <formula>AND(DM32="自立",DN32&lt;&gt;"")</formula>
    </cfRule>
  </conditionalFormatting>
  <conditionalFormatting sqref="DO32">
    <cfRule type="expression" dxfId="3593" priority="4250">
      <formula>FL32&lt;&gt;""</formula>
    </cfRule>
    <cfRule type="expression" dxfId="3592" priority="4434">
      <formula>DO32=""</formula>
    </cfRule>
  </conditionalFormatting>
  <conditionalFormatting sqref="DP32">
    <cfRule type="expression" dxfId="3591" priority="4249">
      <formula>FL32&lt;&gt;""</formula>
    </cfRule>
    <cfRule type="expression" dxfId="3590" priority="4430">
      <formula>AND(DP32&lt;&gt;"",DO32="")</formula>
    </cfRule>
    <cfRule type="expression" dxfId="3589" priority="4432">
      <formula>AND(DO32&lt;&gt;"自立",DP32="")</formula>
    </cfRule>
    <cfRule type="expression" dxfId="3588" priority="4433">
      <formula>AND(DO32="自立",DP32&lt;&gt;"")</formula>
    </cfRule>
  </conditionalFormatting>
  <conditionalFormatting sqref="DQ32">
    <cfRule type="expression" dxfId="3587" priority="4248">
      <formula>FL32&lt;&gt;""</formula>
    </cfRule>
    <cfRule type="expression" dxfId="3586" priority="4429">
      <formula>DQ32=""</formula>
    </cfRule>
  </conditionalFormatting>
  <conditionalFormatting sqref="DR32">
    <cfRule type="expression" dxfId="3585" priority="4247">
      <formula>FL32&lt;&gt;""</formula>
    </cfRule>
    <cfRule type="expression" dxfId="3584" priority="4426">
      <formula>AND(DR32&lt;&gt;"",DQ32="")</formula>
    </cfRule>
    <cfRule type="expression" dxfId="3583" priority="4427">
      <formula>AND(DQ32&lt;&gt;"自立",DR32="")</formula>
    </cfRule>
    <cfRule type="expression" dxfId="3582" priority="4428">
      <formula>AND(DQ32="自立",DR32&lt;&gt;"")</formula>
    </cfRule>
  </conditionalFormatting>
  <conditionalFormatting sqref="DS32">
    <cfRule type="expression" dxfId="3581" priority="4246">
      <formula>FL32&lt;&gt;""</formula>
    </cfRule>
    <cfRule type="expression" dxfId="3580" priority="4425">
      <formula>DS32=""</formula>
    </cfRule>
  </conditionalFormatting>
  <conditionalFormatting sqref="DU32">
    <cfRule type="expression" dxfId="3579" priority="4244">
      <formula>FL32&lt;&gt;""</formula>
    </cfRule>
    <cfRule type="expression" dxfId="3578" priority="4424">
      <formula>DU32=""</formula>
    </cfRule>
  </conditionalFormatting>
  <conditionalFormatting sqref="DZ32">
    <cfRule type="expression" dxfId="3577" priority="4242">
      <formula>FL32&lt;&gt;""</formula>
    </cfRule>
    <cfRule type="expression" dxfId="3576" priority="4374">
      <formula>AND(EA32&lt;&gt;"",DZ32&lt;&gt;"その他")</formula>
    </cfRule>
    <cfRule type="expression" dxfId="3575" priority="4423">
      <formula>DZ32=""</formula>
    </cfRule>
  </conditionalFormatting>
  <conditionalFormatting sqref="EA32">
    <cfRule type="expression" dxfId="3574" priority="4421">
      <formula>AND(DZ32&lt;&gt;"その他",EA32&lt;&gt;"")</formula>
    </cfRule>
    <cfRule type="expression" dxfId="3573" priority="4422">
      <formula>AND(DZ32="その他",EA32="")</formula>
    </cfRule>
  </conditionalFormatting>
  <conditionalFormatting sqref="EB32">
    <cfRule type="expression" dxfId="3572" priority="4241">
      <formula>FL32&lt;&gt;""</formula>
    </cfRule>
    <cfRule type="expression" dxfId="3571" priority="4420">
      <formula>AND(EB32:EH32="")</formula>
    </cfRule>
  </conditionalFormatting>
  <conditionalFormatting sqref="EC32">
    <cfRule type="expression" dxfId="3570" priority="4240">
      <formula>FL32&lt;&gt;""</formula>
    </cfRule>
    <cfRule type="expression" dxfId="3569" priority="4419">
      <formula>AND(EB32:EH32="")</formula>
    </cfRule>
  </conditionalFormatting>
  <conditionalFormatting sqref="ED32">
    <cfRule type="expression" dxfId="3568" priority="4239">
      <formula>FL32&lt;&gt;""</formula>
    </cfRule>
    <cfRule type="expression" dxfId="3567" priority="4418">
      <formula>AND(EB32:EH32="")</formula>
    </cfRule>
  </conditionalFormatting>
  <conditionalFormatting sqref="EE32">
    <cfRule type="expression" dxfId="3566" priority="4238">
      <formula>FL32&lt;&gt;""</formula>
    </cfRule>
    <cfRule type="expression" dxfId="3565" priority="4417">
      <formula>AND(EB32:EH32="")</formula>
    </cfRule>
  </conditionalFormatting>
  <conditionalFormatting sqref="EF32">
    <cfRule type="expression" dxfId="3564" priority="4237">
      <formula>FL32&lt;&gt;""</formula>
    </cfRule>
    <cfRule type="expression" dxfId="3563" priority="4416">
      <formula>AND(EB32:EH32="")</formula>
    </cfRule>
  </conditionalFormatting>
  <conditionalFormatting sqref="EG32">
    <cfRule type="expression" dxfId="3562" priority="4236">
      <formula>FL32&lt;&gt;""</formula>
    </cfRule>
    <cfRule type="expression" dxfId="3561" priority="4415">
      <formula>AND(EB32:EH32="")</formula>
    </cfRule>
  </conditionalFormatting>
  <conditionalFormatting sqref="EH32">
    <cfRule type="expression" dxfId="3560" priority="4235">
      <formula>FL32&lt;&gt;""</formula>
    </cfRule>
    <cfRule type="expression" dxfId="3559" priority="4414">
      <formula>AND(EB32:EH32="")</formula>
    </cfRule>
  </conditionalFormatting>
  <conditionalFormatting sqref="EK32">
    <cfRule type="expression" dxfId="3558" priority="4234">
      <formula>FL32&lt;&gt;""</formula>
    </cfRule>
    <cfRule type="expression" dxfId="3557" priority="4412">
      <formula>AND(EJ32&lt;&gt;"",EK32&lt;&gt;"")</formula>
    </cfRule>
    <cfRule type="expression" dxfId="3556" priority="4413">
      <formula>AND(EJ32="",EK32="")</formula>
    </cfRule>
  </conditionalFormatting>
  <conditionalFormatting sqref="EL32">
    <cfRule type="expression" dxfId="3555" priority="4233">
      <formula>FL32&lt;&gt;""</formula>
    </cfRule>
    <cfRule type="expression" dxfId="3554" priority="4410">
      <formula>AND(EJ32&lt;&gt;"",EL32&lt;&gt;"")</formula>
    </cfRule>
    <cfRule type="expression" dxfId="3553" priority="4411">
      <formula>AND(EJ32="",EL32="")</formula>
    </cfRule>
  </conditionalFormatting>
  <conditionalFormatting sqref="EM32">
    <cfRule type="expression" dxfId="3552" priority="4232">
      <formula>FL32&lt;&gt;""</formula>
    </cfRule>
    <cfRule type="expression" dxfId="3551" priority="4408">
      <formula>AND(EJ32&lt;&gt;"",EM32&lt;&gt;"")</formula>
    </cfRule>
    <cfRule type="expression" dxfId="3550" priority="4409">
      <formula>AND(EJ32="",EM32="")</formula>
    </cfRule>
  </conditionalFormatting>
  <conditionalFormatting sqref="EO32">
    <cfRule type="expression" dxfId="3549" priority="4402">
      <formula>AND(EJ32&lt;&gt;"",EO32&lt;&gt;"")</formula>
    </cfRule>
    <cfRule type="expression" dxfId="3548" priority="4406">
      <formula>AND(EO32&lt;&gt;"",EN32="")</formula>
    </cfRule>
    <cfRule type="expression" dxfId="3547" priority="4407">
      <formula>AND(EN32&lt;&gt;"",EO32="")</formula>
    </cfRule>
  </conditionalFormatting>
  <conditionalFormatting sqref="EP32">
    <cfRule type="expression" dxfId="3546" priority="4401">
      <formula>AND(EJ32&lt;&gt;"",EP32&lt;&gt;"")</formula>
    </cfRule>
    <cfRule type="expression" dxfId="3545" priority="4404">
      <formula>AND(EP32&lt;&gt;"",EN32="")</formula>
    </cfRule>
    <cfRule type="expression" dxfId="3544" priority="4405">
      <formula>AND(EN32&lt;&gt;"",EP32="")</formula>
    </cfRule>
  </conditionalFormatting>
  <conditionalFormatting sqref="EN32">
    <cfRule type="expression" dxfId="3543" priority="4403">
      <formula>AND(EJ32&lt;&gt;"",EN32&lt;&gt;"")</formula>
    </cfRule>
  </conditionalFormatting>
  <conditionalFormatting sqref="ER32">
    <cfRule type="expression" dxfId="3542" priority="4231">
      <formula>FL32&lt;&gt;""</formula>
    </cfRule>
    <cfRule type="expression" dxfId="3541" priority="4399">
      <formula>AND(EQ32&lt;&gt;"",ER32&lt;&gt;"")</formula>
    </cfRule>
    <cfRule type="expression" dxfId="3540" priority="4400">
      <formula>AND(EQ32="",ER32="")</formula>
    </cfRule>
  </conditionalFormatting>
  <conditionalFormatting sqref="ES32">
    <cfRule type="expression" dxfId="3539" priority="4230">
      <formula>FL32&lt;&gt;""</formula>
    </cfRule>
    <cfRule type="expression" dxfId="3538" priority="4397">
      <formula>AND(EQ32&lt;&gt;"",ES32&lt;&gt;"")</formula>
    </cfRule>
    <cfRule type="expression" dxfId="3537" priority="4398">
      <formula>AND(EQ32="",ES32="")</formula>
    </cfRule>
  </conditionalFormatting>
  <conditionalFormatting sqref="ET32">
    <cfRule type="expression" dxfId="3536" priority="4229">
      <formula>FL32&lt;&gt;""</formula>
    </cfRule>
    <cfRule type="expression" dxfId="3535" priority="4395">
      <formula>AND(EQ32&lt;&gt;"",ET32&lt;&gt;"")</formula>
    </cfRule>
    <cfRule type="expression" dxfId="3534" priority="4396">
      <formula>AND(EQ32="",ET32="")</formula>
    </cfRule>
  </conditionalFormatting>
  <conditionalFormatting sqref="EV32">
    <cfRule type="expression" dxfId="3533" priority="4389">
      <formula>AND(EQ32&lt;&gt;"",EV32&lt;&gt;"")</formula>
    </cfRule>
    <cfRule type="expression" dxfId="3532" priority="4393">
      <formula>AND(EV32&lt;&gt;"",EU32="")</formula>
    </cfRule>
    <cfRule type="expression" dxfId="3531" priority="4394">
      <formula>AND(EU32&lt;&gt;"",EV32="")</formula>
    </cfRule>
  </conditionalFormatting>
  <conditionalFormatting sqref="EW32">
    <cfRule type="expression" dxfId="3530" priority="4388">
      <formula>AND(EQ32&lt;&gt;"",EW32&lt;&gt;"")</formula>
    </cfRule>
    <cfRule type="expression" dxfId="3529" priority="4391">
      <formula>AND(EW32&lt;&gt;"",EU32="")</formula>
    </cfRule>
    <cfRule type="expression" dxfId="3528" priority="4392">
      <formula>AND(EU32&lt;&gt;"",EW32="")</formula>
    </cfRule>
  </conditionalFormatting>
  <conditionalFormatting sqref="EU32">
    <cfRule type="expression" dxfId="3527" priority="4390">
      <formula>AND(EQ32&lt;&gt;"",EU32&lt;&gt;"")</formula>
    </cfRule>
  </conditionalFormatting>
  <conditionalFormatting sqref="EQ32">
    <cfRule type="expression" dxfId="3526" priority="4387">
      <formula>AND(EQ32&lt;&gt;"",OR(ER32:EW32&lt;&gt;""))</formula>
    </cfRule>
  </conditionalFormatting>
  <conditionalFormatting sqref="EJ32">
    <cfRule type="expression" dxfId="3525" priority="4386">
      <formula>AND(EJ32&lt;&gt;"",OR(EK32:EP32&lt;&gt;""))</formula>
    </cfRule>
  </conditionalFormatting>
  <conditionalFormatting sqref="EX32">
    <cfRule type="expression" dxfId="3524" priority="4228">
      <formula>FL32&lt;&gt;""</formula>
    </cfRule>
    <cfRule type="expression" dxfId="3523" priority="4385">
      <formula>AND(EX32:FC32="")</formula>
    </cfRule>
  </conditionalFormatting>
  <conditionalFormatting sqref="EY32">
    <cfRule type="expression" dxfId="3522" priority="4227">
      <formula>FL32&lt;&gt;""</formula>
    </cfRule>
    <cfRule type="expression" dxfId="3521" priority="4384">
      <formula>AND(EX32:FC32="")</formula>
    </cfRule>
  </conditionalFormatting>
  <conditionalFormatting sqref="EZ32">
    <cfRule type="expression" dxfId="3520" priority="4226">
      <formula>FL32&lt;&gt;""</formula>
    </cfRule>
    <cfRule type="expression" dxfId="3519" priority="4383">
      <formula>AND(EX32:FC32="")</formula>
    </cfRule>
  </conditionalFormatting>
  <conditionalFormatting sqref="FA32">
    <cfRule type="expression" dxfId="3518" priority="4225">
      <formula>FL32&lt;&gt;""</formula>
    </cfRule>
    <cfRule type="expression" dxfId="3517" priority="4382">
      <formula>AND(EX32:FC32="")</formula>
    </cfRule>
  </conditionalFormatting>
  <conditionalFormatting sqref="FC32">
    <cfRule type="expression" dxfId="3516" priority="4223">
      <formula>FL32&lt;&gt;""</formula>
    </cfRule>
    <cfRule type="expression" dxfId="3515" priority="4381">
      <formula>AND(EX32:FC32="")</formula>
    </cfRule>
  </conditionalFormatting>
  <conditionalFormatting sqref="FB32">
    <cfRule type="expression" dxfId="3514" priority="4224">
      <formula>FL32&lt;&gt;""</formula>
    </cfRule>
    <cfRule type="expression" dxfId="3513" priority="4380">
      <formula>AND(EX32:FC32="")</formula>
    </cfRule>
  </conditionalFormatting>
  <conditionalFormatting sqref="FD32">
    <cfRule type="expression" dxfId="3512" priority="4222">
      <formula>FL32&lt;&gt;""</formula>
    </cfRule>
    <cfRule type="expression" dxfId="3511" priority="4379">
      <formula>FD32=""</formula>
    </cfRule>
  </conditionalFormatting>
  <conditionalFormatting sqref="FE32">
    <cfRule type="expression" dxfId="3510" priority="4377">
      <formula>AND(FD32&lt;&gt;"2人以上の体制",FE32&lt;&gt;"")</formula>
    </cfRule>
    <cfRule type="expression" dxfId="3509" priority="4378">
      <formula>AND(FD32="2人以上の体制",FE32="")</formula>
    </cfRule>
  </conditionalFormatting>
  <conditionalFormatting sqref="FF32">
    <cfRule type="expression" dxfId="3508" priority="4221">
      <formula>FL32&lt;&gt;""</formula>
    </cfRule>
    <cfRule type="expression" dxfId="3507" priority="4376">
      <formula>FF32=""</formula>
    </cfRule>
  </conditionalFormatting>
  <conditionalFormatting sqref="FG32">
    <cfRule type="expression" dxfId="3506" priority="4220">
      <formula>FL32&lt;&gt;""</formula>
    </cfRule>
    <cfRule type="expression" dxfId="3505" priority="4375">
      <formula>FG32=""</formula>
    </cfRule>
  </conditionalFormatting>
  <conditionalFormatting sqref="BN32">
    <cfRule type="expression" dxfId="3504" priority="4294">
      <formula>FL32&lt;&gt;""</formula>
    </cfRule>
    <cfRule type="expression" dxfId="3503" priority="4373">
      <formula>BN32=""</formula>
    </cfRule>
  </conditionalFormatting>
  <conditionalFormatting sqref="BO32">
    <cfRule type="expression" dxfId="3502" priority="4293">
      <formula>FL32&lt;&gt;""</formula>
    </cfRule>
    <cfRule type="expression" dxfId="3501" priority="4372">
      <formula>BO32=""</formula>
    </cfRule>
  </conditionalFormatting>
  <conditionalFormatting sqref="BP32">
    <cfRule type="expression" dxfId="3500" priority="4292">
      <formula>FL32&lt;&gt;""</formula>
    </cfRule>
    <cfRule type="expression" dxfId="3499" priority="4371">
      <formula>BP32=""</formula>
    </cfRule>
  </conditionalFormatting>
  <conditionalFormatting sqref="BQ32">
    <cfRule type="expression" dxfId="3498" priority="4291">
      <formula>FL32&lt;&gt;""</formula>
    </cfRule>
    <cfRule type="expression" dxfId="3497" priority="4360">
      <formula>AND(BQ32:BR32="")</formula>
    </cfRule>
  </conditionalFormatting>
  <conditionalFormatting sqref="BR32">
    <cfRule type="expression" dxfId="3496" priority="4290">
      <formula>FL32&lt;&gt;""</formula>
    </cfRule>
    <cfRule type="expression" dxfId="3495" priority="4370">
      <formula>AND(BQ32:BR32="")</formula>
    </cfRule>
  </conditionalFormatting>
  <conditionalFormatting sqref="BT32">
    <cfRule type="expression" dxfId="3494" priority="4365">
      <formula>AND(BS32="",BT32&lt;&gt;"")</formula>
    </cfRule>
    <cfRule type="expression" dxfId="3493" priority="4369">
      <formula>AND(BS32&lt;&gt;"",BT32="")</formula>
    </cfRule>
  </conditionalFormatting>
  <conditionalFormatting sqref="BU32">
    <cfRule type="expression" dxfId="3492" priority="4364">
      <formula>AND(BS32="",BU32&lt;&gt;"")</formula>
    </cfRule>
    <cfRule type="expression" dxfId="3491" priority="4368">
      <formula>AND(BS32&lt;&gt;"",BU32="")</formula>
    </cfRule>
  </conditionalFormatting>
  <conditionalFormatting sqref="BV32">
    <cfRule type="expression" dxfId="3490" priority="4363">
      <formula>AND(BS32="",BV32&lt;&gt;"")</formula>
    </cfRule>
    <cfRule type="expression" dxfId="3489" priority="4367">
      <formula>AND(BS32&lt;&gt;"",AND(BV32:BW32=""))</formula>
    </cfRule>
  </conditionalFormatting>
  <conditionalFormatting sqref="BW32">
    <cfRule type="expression" dxfId="3488" priority="4362">
      <formula>AND(BS32="",BW32&lt;&gt;"")</formula>
    </cfRule>
    <cfRule type="expression" dxfId="3487" priority="4366">
      <formula>AND(BS32&lt;&gt;"",AND(BV32:BW32=""))</formula>
    </cfRule>
  </conditionalFormatting>
  <conditionalFormatting sqref="BS32">
    <cfRule type="expression" dxfId="3486" priority="4361">
      <formula>AND(BS32="",OR(BT32:BW32&lt;&gt;""))</formula>
    </cfRule>
  </conditionalFormatting>
  <conditionalFormatting sqref="BX32">
    <cfRule type="expression" dxfId="3485" priority="4289">
      <formula>FL32&lt;&gt;""</formula>
    </cfRule>
    <cfRule type="expression" dxfId="3484" priority="4359">
      <formula>BX32=""</formula>
    </cfRule>
  </conditionalFormatting>
  <conditionalFormatting sqref="BY32">
    <cfRule type="expression" dxfId="3483" priority="4288">
      <formula>FL32&lt;&gt;""</formula>
    </cfRule>
    <cfRule type="expression" dxfId="3482" priority="4358">
      <formula>BY32=""</formula>
    </cfRule>
  </conditionalFormatting>
  <conditionalFormatting sqref="CB32">
    <cfRule type="expression" dxfId="3481" priority="4287">
      <formula>FL32&lt;&gt;""</formula>
    </cfRule>
    <cfRule type="expression" dxfId="3480" priority="4357">
      <formula>CB32=""</formula>
    </cfRule>
  </conditionalFormatting>
  <conditionalFormatting sqref="CC32">
    <cfRule type="expression" dxfId="3479" priority="4286">
      <formula>FL32&lt;&gt;""</formula>
    </cfRule>
    <cfRule type="expression" dxfId="3478" priority="4356">
      <formula>CC32=""</formula>
    </cfRule>
  </conditionalFormatting>
  <conditionalFormatting sqref="CD32">
    <cfRule type="expression" dxfId="3477" priority="4285">
      <formula>FL32&lt;&gt;""</formula>
    </cfRule>
    <cfRule type="expression" dxfId="3476" priority="4355">
      <formula>CD32=""</formula>
    </cfRule>
  </conditionalFormatting>
  <conditionalFormatting sqref="FJ32">
    <cfRule type="expression" dxfId="3475" priority="4354">
      <formula>FJ32=""</formula>
    </cfRule>
  </conditionalFormatting>
  <conditionalFormatting sqref="H32">
    <cfRule type="expression" dxfId="3474" priority="4335">
      <formula>FL32&lt;&gt;""</formula>
    </cfRule>
    <cfRule type="expression" dxfId="3473" priority="4351">
      <formula>H32=""</formula>
    </cfRule>
  </conditionalFormatting>
  <conditionalFormatting sqref="B32">
    <cfRule type="expression" dxfId="3472" priority="4219">
      <formula>FL32&lt;&gt;""</formula>
    </cfRule>
    <cfRule type="expression" dxfId="3471" priority="4350">
      <formula>B32=""</formula>
    </cfRule>
  </conditionalFormatting>
  <conditionalFormatting sqref="CE32">
    <cfRule type="expression" dxfId="3470" priority="4284">
      <formula>FL32&lt;&gt;""</formula>
    </cfRule>
    <cfRule type="expression" dxfId="3469" priority="4349">
      <formula>CE32=""</formula>
    </cfRule>
  </conditionalFormatting>
  <conditionalFormatting sqref="EI32">
    <cfRule type="expression" dxfId="3468" priority="4348">
      <formula>AND(OR(EB32:EG32&lt;&gt;""),EI32="")</formula>
    </cfRule>
  </conditionalFormatting>
  <conditionalFormatting sqref="BD32">
    <cfRule type="expression" dxfId="3467" priority="4295">
      <formula>FL32&lt;&gt;""</formula>
    </cfRule>
    <cfRule type="expression" dxfId="3466" priority="4347">
      <formula>BD32=""</formula>
    </cfRule>
  </conditionalFormatting>
  <conditionalFormatting sqref="BE32">
    <cfRule type="expression" dxfId="3465" priority="4346">
      <formula>AND(BD32="同居",AND(BE32="",BF32=""))</formula>
    </cfRule>
  </conditionalFormatting>
  <conditionalFormatting sqref="CA32">
    <cfRule type="expression" dxfId="3464" priority="4345">
      <formula>AND(BZ32&lt;&gt;"",CA32="")</formula>
    </cfRule>
  </conditionalFormatting>
  <conditionalFormatting sqref="BZ32">
    <cfRule type="expression" dxfId="3463" priority="4344">
      <formula>AND(BZ32="",CA32&lt;&gt;"")</formula>
    </cfRule>
  </conditionalFormatting>
  <conditionalFormatting sqref="DT32">
    <cfRule type="expression" dxfId="3462" priority="4245">
      <formula>FL32&lt;&gt;""</formula>
    </cfRule>
    <cfRule type="expression" dxfId="3461" priority="4341">
      <formula>AND(DT32&lt;&gt;"",DS32="")</formula>
    </cfRule>
    <cfRule type="expression" dxfId="3460" priority="4342">
      <formula>AND(DS32&lt;&gt;"自立",DT32="")</formula>
    </cfRule>
    <cfRule type="expression" dxfId="3459" priority="4343">
      <formula>AND(DS32="自立",DT32&lt;&gt;"")</formula>
    </cfRule>
  </conditionalFormatting>
  <conditionalFormatting sqref="DV32">
    <cfRule type="expression" dxfId="3458" priority="4243">
      <formula>FL32&lt;&gt;""</formula>
    </cfRule>
    <cfRule type="expression" dxfId="3457" priority="4338">
      <formula>AND(DV32&lt;&gt;"",DU32="")</formula>
    </cfRule>
    <cfRule type="expression" dxfId="3456" priority="4339">
      <formula>AND(DU32="自立",DV32&lt;&gt;"")</formula>
    </cfRule>
    <cfRule type="expression" dxfId="3455" priority="4340">
      <formula>AND(DU32&lt;&gt;"自立",DV32="")</formula>
    </cfRule>
  </conditionalFormatting>
  <conditionalFormatting sqref="I32">
    <cfRule type="expression" dxfId="3454" priority="4337">
      <formula>I32=""</formula>
    </cfRule>
  </conditionalFormatting>
  <conditionalFormatting sqref="O32">
    <cfRule type="expression" dxfId="3453" priority="4331">
      <formula>FL32&lt;&gt;""</formula>
    </cfRule>
    <cfRule type="expression" dxfId="3452" priority="4336">
      <formula>O32=""</formula>
    </cfRule>
  </conditionalFormatting>
  <conditionalFormatting sqref="FM32">
    <cfRule type="expression" dxfId="3451" priority="4214">
      <formula>AND(FM32="",AND(P32:FI32=""))</formula>
    </cfRule>
    <cfRule type="expression" dxfId="3450" priority="4215">
      <formula>AND(FM32&lt;&gt;"",OR(P32:FI32&lt;&gt;""))</formula>
    </cfRule>
  </conditionalFormatting>
  <conditionalFormatting sqref="FL32">
    <cfRule type="expression" dxfId="3449" priority="4216">
      <formula>AND(FL32="",AND(P32:FI32=""))</formula>
    </cfRule>
    <cfRule type="expression" dxfId="3448" priority="4218">
      <formula>AND(FL32&lt;&gt;"",OR(P32:FI32&lt;&gt;""))</formula>
    </cfRule>
  </conditionalFormatting>
  <conditionalFormatting sqref="FK32">
    <cfRule type="expression" dxfId="3447" priority="4217">
      <formula>FK32=""</formula>
    </cfRule>
  </conditionalFormatting>
  <conditionalFormatting sqref="C33">
    <cfRule type="expression" dxfId="3446" priority="4213">
      <formula>C33=""</formula>
    </cfRule>
  </conditionalFormatting>
  <conditionalFormatting sqref="D33">
    <cfRule type="expression" dxfId="3445" priority="4212">
      <formula>D33=""</formula>
    </cfRule>
  </conditionalFormatting>
  <conditionalFormatting sqref="E33">
    <cfRule type="expression" dxfId="3444" priority="4211">
      <formula>E33=""</formula>
    </cfRule>
  </conditionalFormatting>
  <conditionalFormatting sqref="G33">
    <cfRule type="expression" dxfId="3443" priority="4210">
      <formula>G33=""</formula>
    </cfRule>
  </conditionalFormatting>
  <conditionalFormatting sqref="J33">
    <cfRule type="expression" dxfId="3442" priority="3951">
      <formula>FL33&lt;&gt;""</formula>
    </cfRule>
    <cfRule type="expression" dxfId="3441" priority="4209">
      <formula>AND(J33="",K33="")</formula>
    </cfRule>
  </conditionalFormatting>
  <conditionalFormatting sqref="K33">
    <cfRule type="expression" dxfId="3440" priority="3950">
      <formula>FL33&lt;&gt;""</formula>
    </cfRule>
    <cfRule type="expression" dxfId="3439" priority="4208">
      <formula>AND(J33="",K33="")</formula>
    </cfRule>
  </conditionalFormatting>
  <conditionalFormatting sqref="N33">
    <cfRule type="expression" dxfId="3438" priority="3949">
      <formula>FL33&lt;&gt;""</formula>
    </cfRule>
    <cfRule type="expression" dxfId="3437" priority="4207">
      <formula>N33=""</formula>
    </cfRule>
  </conditionalFormatting>
  <conditionalFormatting sqref="P33">
    <cfRule type="expression" dxfId="3436" priority="3947">
      <formula>FL33&lt;&gt;""</formula>
    </cfRule>
    <cfRule type="expression" dxfId="3435" priority="4205">
      <formula>AND(P33&lt;&gt;"",OR(Q33:AC33&lt;&gt;""))</formula>
    </cfRule>
    <cfRule type="expression" dxfId="3434" priority="4206">
      <formula>AND(P33="",AND(Q33:AC33=""))</formula>
    </cfRule>
  </conditionalFormatting>
  <conditionalFormatting sqref="Q33">
    <cfRule type="expression" dxfId="3433" priority="3946">
      <formula>FL33&lt;&gt;""</formula>
    </cfRule>
    <cfRule type="expression" dxfId="3432" priority="4203">
      <formula>AND(P33&lt;&gt;"",OR(Q33:AC33&lt;&gt;""))</formula>
    </cfRule>
    <cfRule type="expression" dxfId="3431" priority="4204">
      <formula>AND(P33="",AND(Q33:AC33=""))</formula>
    </cfRule>
  </conditionalFormatting>
  <conditionalFormatting sqref="R33">
    <cfRule type="expression" dxfId="3430" priority="3945">
      <formula>FL33&lt;&gt;""</formula>
    </cfRule>
    <cfRule type="expression" dxfId="3429" priority="4201">
      <formula>AND(P33&lt;&gt;"",OR(Q33:AC33&lt;&gt;""))</formula>
    </cfRule>
    <cfRule type="expression" dxfId="3428" priority="4202">
      <formula>AND(P33="",AND(Q33:AC33=""))</formula>
    </cfRule>
  </conditionalFormatting>
  <conditionalFormatting sqref="S33">
    <cfRule type="expression" dxfId="3427" priority="3944">
      <formula>FL33&lt;&gt;""</formula>
    </cfRule>
    <cfRule type="expression" dxfId="3426" priority="4189">
      <formula>AND(P33&lt;&gt;"",OR(Q33:AC33&lt;&gt;""))</formula>
    </cfRule>
    <cfRule type="expression" dxfId="3425" priority="4200">
      <formula>AND(P33="",AND(Q33:AC33=""))</formula>
    </cfRule>
  </conditionalFormatting>
  <conditionalFormatting sqref="T33">
    <cfRule type="expression" dxfId="3424" priority="3943">
      <formula>FL33&lt;&gt;""</formula>
    </cfRule>
    <cfRule type="expression" dxfId="3423" priority="4188">
      <formula>AND(P33&lt;&gt;"",OR(Q33:AC33&lt;&gt;""))</formula>
    </cfRule>
    <cfRule type="expression" dxfId="3422" priority="4199">
      <formula>AND(P33="",AND(Q33:AC33=""))</formula>
    </cfRule>
  </conditionalFormatting>
  <conditionalFormatting sqref="U33">
    <cfRule type="expression" dxfId="3421" priority="3942">
      <formula>FL33&lt;&gt;""</formula>
    </cfRule>
    <cfRule type="expression" dxfId="3420" priority="4187">
      <formula>AND(P33&lt;&gt;"",OR(Q33:AC33&lt;&gt;""))</formula>
    </cfRule>
    <cfRule type="expression" dxfId="3419" priority="4198">
      <formula>AND(P33="",AND(Q33:AC33=""))</formula>
    </cfRule>
  </conditionalFormatting>
  <conditionalFormatting sqref="V33">
    <cfRule type="expression" dxfId="3418" priority="3941">
      <formula>FL33&lt;&gt;""</formula>
    </cfRule>
    <cfRule type="expression" dxfId="3417" priority="4186">
      <formula>AND(P33&lt;&gt;"",OR(Q33:AC33&lt;&gt;""))</formula>
    </cfRule>
    <cfRule type="expression" dxfId="3416" priority="4197">
      <formula>AND(P33="",AND(Q33:AC33=""))</formula>
    </cfRule>
  </conditionalFormatting>
  <conditionalFormatting sqref="W33">
    <cfRule type="expression" dxfId="3415" priority="3940">
      <formula>FL33&lt;&gt;""</formula>
    </cfRule>
    <cfRule type="expression" dxfId="3414" priority="4185">
      <formula>AND(P33&lt;&gt;"",OR(Q33:AC33&lt;&gt;""))</formula>
    </cfRule>
    <cfRule type="expression" dxfId="3413" priority="4196">
      <formula>AND(P33="",AND(Q33:AC33=""))</formula>
    </cfRule>
  </conditionalFormatting>
  <conditionalFormatting sqref="X33">
    <cfRule type="expression" dxfId="3412" priority="3939">
      <formula>FL33&lt;&gt;""</formula>
    </cfRule>
    <cfRule type="expression" dxfId="3411" priority="4184">
      <formula>AND(P33&lt;&gt;"",OR(Q33:AC33&lt;&gt;""))</formula>
    </cfRule>
    <cfRule type="expression" dxfId="3410" priority="4195">
      <formula>AND(P33="",AND(Q33:AC33=""))</formula>
    </cfRule>
  </conditionalFormatting>
  <conditionalFormatting sqref="Y33">
    <cfRule type="expression" dxfId="3409" priority="3938">
      <formula>FL33&lt;&gt;""</formula>
    </cfRule>
    <cfRule type="expression" dxfId="3408" priority="4183">
      <formula>AND(P33&lt;&gt;"",OR(Q33:AC33&lt;&gt;""))</formula>
    </cfRule>
    <cfRule type="expression" dxfId="3407" priority="4194">
      <formula>AND(P33="",AND(Q33:AC33=""))</formula>
    </cfRule>
  </conditionalFormatting>
  <conditionalFormatting sqref="Z33">
    <cfRule type="expression" dxfId="3406" priority="3937">
      <formula>FL33&lt;&gt;""</formula>
    </cfRule>
    <cfRule type="expression" dxfId="3405" priority="4182">
      <formula>AND(P33&lt;&gt;"",OR(Q33:AC33&lt;&gt;""))</formula>
    </cfRule>
    <cfRule type="expression" dxfId="3404" priority="4193">
      <formula>AND(P33="",AND(Q33:AC33=""))</formula>
    </cfRule>
  </conditionalFormatting>
  <conditionalFormatting sqref="AA33">
    <cfRule type="expression" dxfId="3403" priority="3936">
      <formula>FL33&lt;&gt;""</formula>
    </cfRule>
    <cfRule type="expression" dxfId="3402" priority="4181">
      <formula>AND(P33&lt;&gt;"",OR(Q33:AC33&lt;&gt;""))</formula>
    </cfRule>
    <cfRule type="expression" dxfId="3401" priority="4192">
      <formula>AND(P33="",AND(Q33:AC33=""))</formula>
    </cfRule>
  </conditionalFormatting>
  <conditionalFormatting sqref="AB33">
    <cfRule type="expression" dxfId="3400" priority="3935">
      <formula>FL33&lt;&gt;""</formula>
    </cfRule>
    <cfRule type="expression" dxfId="3399" priority="4180">
      <formula>AND(P33&lt;&gt;"",OR(Q33:AC33&lt;&gt;""))</formula>
    </cfRule>
    <cfRule type="expression" dxfId="3398" priority="4191">
      <formula>AND(P33="",AND(Q33:AC33=""))</formula>
    </cfRule>
  </conditionalFormatting>
  <conditionalFormatting sqref="AC33">
    <cfRule type="expression" dxfId="3397" priority="3934">
      <formula>FL33&lt;&gt;""</formula>
    </cfRule>
    <cfRule type="expression" dxfId="3396" priority="4179">
      <formula>AND(P33&lt;&gt;"",OR(Q33:AC33&lt;&gt;""))</formula>
    </cfRule>
    <cfRule type="expression" dxfId="3395" priority="4190">
      <formula>AND(P33="",AND(Q33:AC33=""))</formula>
    </cfRule>
  </conditionalFormatting>
  <conditionalFormatting sqref="AD33">
    <cfRule type="expression" dxfId="3394" priority="3933">
      <formula>FL33&lt;&gt;""</formula>
    </cfRule>
    <cfRule type="expression" dxfId="3393" priority="4176">
      <formula>AND(AD33="無",OR(AE33:AH33&lt;&gt;""))</formula>
    </cfRule>
    <cfRule type="expression" dxfId="3392" priority="4177">
      <formula>AND(AD33="有",AND(AE33:AH33=""))</formula>
    </cfRule>
    <cfRule type="expression" dxfId="3391" priority="4178">
      <formula>AD33=""</formula>
    </cfRule>
  </conditionalFormatting>
  <conditionalFormatting sqref="AE33">
    <cfRule type="expression" dxfId="3390" priority="4171">
      <formula>AND(AD33="無",OR(AE33:AH33&lt;&gt;""))</formula>
    </cfRule>
    <cfRule type="expression" dxfId="3389" priority="4175">
      <formula>AND(AD33="有",AND(AE33:AH33=""))</formula>
    </cfRule>
  </conditionalFormatting>
  <conditionalFormatting sqref="AF33">
    <cfRule type="expression" dxfId="3388" priority="4170">
      <formula>AND(AD33="無",OR(AE33:AH33&lt;&gt;""))</formula>
    </cfRule>
    <cfRule type="expression" dxfId="3387" priority="4174">
      <formula>AND(AD33="有",AND(AE33:AH33=""))</formula>
    </cfRule>
  </conditionalFormatting>
  <conditionalFormatting sqref="AG33">
    <cfRule type="expression" dxfId="3386" priority="4169">
      <formula>AND(AD33="無",OR(AE33:AH33&lt;&gt;""))</formula>
    </cfRule>
    <cfRule type="expression" dxfId="3385" priority="4173">
      <formula>AND(AD33="有",AND(AE33:AH33=""))</formula>
    </cfRule>
  </conditionalFormatting>
  <conditionalFormatting sqref="AH33">
    <cfRule type="expression" dxfId="3384" priority="4168">
      <formula>AND(AD33="無",OR(AE33:AH33&lt;&gt;""))</formula>
    </cfRule>
    <cfRule type="expression" dxfId="3383" priority="4172">
      <formula>AND(AD33="有",AND(AE33:AH33=""))</formula>
    </cfRule>
  </conditionalFormatting>
  <conditionalFormatting sqref="AI33">
    <cfRule type="expression" dxfId="3382" priority="3932">
      <formula>FL33&lt;&gt;""</formula>
    </cfRule>
    <cfRule type="expression" dxfId="3381" priority="4167">
      <formula>AI33=""</formula>
    </cfRule>
  </conditionalFormatting>
  <conditionalFormatting sqref="AJ33">
    <cfRule type="expression" dxfId="3380" priority="3931">
      <formula>FL33&lt;&gt;""</formula>
    </cfRule>
    <cfRule type="expression" dxfId="3379" priority="4166">
      <formula>AJ33=""</formula>
    </cfRule>
  </conditionalFormatting>
  <conditionalFormatting sqref="AK33">
    <cfRule type="expression" dxfId="3378" priority="3930">
      <formula>FL33&lt;&gt;""</formula>
    </cfRule>
    <cfRule type="expression" dxfId="3377" priority="4165">
      <formula>AK33=""</formula>
    </cfRule>
  </conditionalFormatting>
  <conditionalFormatting sqref="AL33">
    <cfRule type="expression" dxfId="3376" priority="3929">
      <formula>FL33&lt;&gt;""</formula>
    </cfRule>
    <cfRule type="expression" dxfId="3375" priority="4164">
      <formula>AL33=""</formula>
    </cfRule>
  </conditionalFormatting>
  <conditionalFormatting sqref="AM33">
    <cfRule type="expression" dxfId="3374" priority="3928">
      <formula>FL33&lt;&gt;""</formula>
    </cfRule>
    <cfRule type="expression" dxfId="3373" priority="4159">
      <formula>AND(AM33="なし",AN33&lt;&gt;"")</formula>
    </cfRule>
    <cfRule type="expression" dxfId="3372" priority="4160">
      <formula>AND(AM33="あり",AN33="")</formula>
    </cfRule>
    <cfRule type="expression" dxfId="3371" priority="4163">
      <formula>AM33=""</formula>
    </cfRule>
  </conditionalFormatting>
  <conditionalFormatting sqref="AN33">
    <cfRule type="expression" dxfId="3370" priority="4161">
      <formula>AND(AM33="なし",AN33&lt;&gt;"")</formula>
    </cfRule>
    <cfRule type="expression" dxfId="3369" priority="4162">
      <formula>AND(AM33="あり",AN33="")</formula>
    </cfRule>
  </conditionalFormatting>
  <conditionalFormatting sqref="AO33">
    <cfRule type="expression" dxfId="3368" priority="3927">
      <formula>FL33&lt;&gt;""</formula>
    </cfRule>
    <cfRule type="expression" dxfId="3367" priority="4157">
      <formula>AND(AO33&lt;&gt;"",OR(AP33:BC33&lt;&gt;""))</formula>
    </cfRule>
    <cfRule type="expression" dxfId="3366" priority="4158">
      <formula>AND(AO33="",AND(AP33:BC33=""))</formula>
    </cfRule>
  </conditionalFormatting>
  <conditionalFormatting sqref="AP33">
    <cfRule type="expression" dxfId="3365" priority="3926">
      <formula>FL33&lt;&gt;""</formula>
    </cfRule>
    <cfRule type="expression" dxfId="3364" priority="4155">
      <formula>AND(AO33&lt;&gt;"",OR(AP33:BC33&lt;&gt;""))</formula>
    </cfRule>
    <cfRule type="expression" dxfId="3363" priority="4156">
      <formula>AND(AO33="",AND(AP33:BC33=""))</formula>
    </cfRule>
  </conditionalFormatting>
  <conditionalFormatting sqref="AQ33">
    <cfRule type="expression" dxfId="3362" priority="3925">
      <formula>FL33&lt;&gt;""</formula>
    </cfRule>
    <cfRule type="expression" dxfId="3361" priority="4153">
      <formula>AND(AO33&lt;&gt;"",OR(AP33:BC33&lt;&gt;""))</formula>
    </cfRule>
    <cfRule type="expression" dxfId="3360" priority="4154">
      <formula>AND(AO33="",AND(AP33:BC33=""))</formula>
    </cfRule>
  </conditionalFormatting>
  <conditionalFormatting sqref="AR33">
    <cfRule type="expression" dxfId="3359" priority="3924">
      <formula>FL33&lt;&gt;""</formula>
    </cfRule>
    <cfRule type="expression" dxfId="3358" priority="4151">
      <formula>AND(AO33&lt;&gt;"",OR(AP33:BC33&lt;&gt;""))</formula>
    </cfRule>
    <cfRule type="expression" dxfId="3357" priority="4152">
      <formula>AND(AO33="",AND(AP33:BC33=""))</formula>
    </cfRule>
  </conditionalFormatting>
  <conditionalFormatting sqref="AS33">
    <cfRule type="expression" dxfId="3356" priority="3923">
      <formula>FL33&lt;&gt;""</formula>
    </cfRule>
    <cfRule type="expression" dxfId="3355" priority="4149">
      <formula>AND(AO33&lt;&gt;"",OR(AP33:BC33&lt;&gt;""))</formula>
    </cfRule>
    <cfRule type="expression" dxfId="3354" priority="4150">
      <formula>AND(AO33="",AND(AP33:BC33=""))</formula>
    </cfRule>
  </conditionalFormatting>
  <conditionalFormatting sqref="AT33">
    <cfRule type="expression" dxfId="3353" priority="3922">
      <formula>FL33&lt;&gt;""</formula>
    </cfRule>
    <cfRule type="expression" dxfId="3352" priority="4147">
      <formula>AND(AO33&lt;&gt;"",OR(AP33:BC33&lt;&gt;""))</formula>
    </cfRule>
    <cfRule type="expression" dxfId="3351" priority="4148">
      <formula>AND(AO33="",AND(AP33:BC33=""))</formula>
    </cfRule>
  </conditionalFormatting>
  <conditionalFormatting sqref="AU33">
    <cfRule type="expression" dxfId="3350" priority="3921">
      <formula>FL33&lt;&gt;""</formula>
    </cfRule>
    <cfRule type="expression" dxfId="3349" priority="4145">
      <formula>AND(AO33&lt;&gt;"",OR(AP33:BC33&lt;&gt;""))</formula>
    </cfRule>
    <cfRule type="expression" dxfId="3348" priority="4146">
      <formula>AND(AO33="",AND(AP33:BC33=""))</formula>
    </cfRule>
  </conditionalFormatting>
  <conditionalFormatting sqref="AV33">
    <cfRule type="expression" dxfId="3347" priority="3920">
      <formula>FL33&lt;&gt;""</formula>
    </cfRule>
    <cfRule type="expression" dxfId="3346" priority="4143">
      <formula>AND(AO33&lt;&gt;"",OR(AP33:BC33&lt;&gt;""))</formula>
    </cfRule>
    <cfRule type="expression" dxfId="3345" priority="4144">
      <formula>AND(AO33="",AND(AP33:BC33=""))</formula>
    </cfRule>
  </conditionalFormatting>
  <conditionalFormatting sqref="AW33">
    <cfRule type="expression" dxfId="3344" priority="3919">
      <formula>FL33&lt;&gt;""</formula>
    </cfRule>
    <cfRule type="expression" dxfId="3343" priority="4141">
      <formula>AND(AO33&lt;&gt;"",OR(AP33:BC33&lt;&gt;""))</formula>
    </cfRule>
    <cfRule type="expression" dxfId="3342" priority="4142">
      <formula>AND(AO33="",AND(AP33:BC33=""))</formula>
    </cfRule>
  </conditionalFormatting>
  <conditionalFormatting sqref="AX33">
    <cfRule type="expression" dxfId="3341" priority="3918">
      <formula>FL33&lt;&gt;""</formula>
    </cfRule>
    <cfRule type="expression" dxfId="3340" priority="4139">
      <formula>AND(AO33&lt;&gt;"",OR(AP33:BC33&lt;&gt;""))</formula>
    </cfRule>
    <cfRule type="expression" dxfId="3339" priority="4140">
      <formula>AND(AO33="",AND(AP33:BC33=""))</formula>
    </cfRule>
  </conditionalFormatting>
  <conditionalFormatting sqref="AY33">
    <cfRule type="expression" dxfId="3338" priority="3917">
      <formula>FL33&lt;&gt;""</formula>
    </cfRule>
    <cfRule type="expression" dxfId="3337" priority="4137">
      <formula>AND(AO33&lt;&gt;"",OR(AP33:BC33&lt;&gt;""))</formula>
    </cfRule>
    <cfRule type="expression" dxfId="3336" priority="4138">
      <formula>AND(AO33="",AND(AP33:BC33=""))</formula>
    </cfRule>
  </conditionalFormatting>
  <conditionalFormatting sqref="AZ33">
    <cfRule type="expression" dxfId="3335" priority="3916">
      <formula>FL33&lt;&gt;""</formula>
    </cfRule>
    <cfRule type="expression" dxfId="3334" priority="4135">
      <formula>AND(AO33&lt;&gt;"",OR(AP33:BC33&lt;&gt;""))</formula>
    </cfRule>
    <cfRule type="expression" dxfId="3333" priority="4136">
      <formula>AND(AO33="",AND(AP33:BC33=""))</formula>
    </cfRule>
  </conditionalFormatting>
  <conditionalFormatting sqref="BA33">
    <cfRule type="expression" dxfId="3332" priority="3915">
      <formula>FL33&lt;&gt;""</formula>
    </cfRule>
    <cfRule type="expression" dxfId="3331" priority="4133">
      <formula>AND(AO33&lt;&gt;"",OR(AP33:BC33&lt;&gt;""))</formula>
    </cfRule>
    <cfRule type="expression" dxfId="3330" priority="4134">
      <formula>AND(AO33="",AND(AP33:BC33=""))</formula>
    </cfRule>
  </conditionalFormatting>
  <conditionalFormatting sqref="BB33">
    <cfRule type="expression" dxfId="3329" priority="3914">
      <formula>FL33&lt;&gt;""</formula>
    </cfRule>
    <cfRule type="expression" dxfId="3328" priority="4131">
      <formula>AND(AO33&lt;&gt;"",OR(AP33:BC33&lt;&gt;""))</formula>
    </cfRule>
    <cfRule type="expression" dxfId="3327" priority="4132">
      <formula>AND(AO33="",AND(AP33:BC33=""))</formula>
    </cfRule>
  </conditionalFormatting>
  <conditionalFormatting sqref="BC33">
    <cfRule type="expression" dxfId="3326" priority="3913">
      <formula>FL33&lt;&gt;""</formula>
    </cfRule>
    <cfRule type="expression" dxfId="3325" priority="4129">
      <formula>AND(AO33&lt;&gt;"",OR(AP33:BC33&lt;&gt;""))</formula>
    </cfRule>
    <cfRule type="expression" dxfId="3324" priority="4130">
      <formula>AND(AO33="",AND(AP33:BC33=""))</formula>
    </cfRule>
  </conditionalFormatting>
  <conditionalFormatting sqref="BF33">
    <cfRule type="expression" dxfId="3323" priority="3970">
      <formula>AND(BD33="独居",BF33&gt;=1)</formula>
    </cfRule>
    <cfRule type="expression" dxfId="3322" priority="4127">
      <formula>AND(BD33="同居",AND(BM33="",BF33&lt;&gt;COUNTA(BH33:BL33)))</formula>
    </cfRule>
    <cfRule type="expression" dxfId="3321" priority="4128">
      <formula>AND(BD33="同居",OR(BF33="",BF33=0))</formula>
    </cfRule>
  </conditionalFormatting>
  <conditionalFormatting sqref="BG33">
    <cfRule type="expression" dxfId="3320" priority="4125">
      <formula>AND(BD33="独居",BG33&gt;=1)</formula>
    </cfRule>
    <cfRule type="expression" dxfId="3319" priority="4126">
      <formula>AND(BD33="同居",OR(BG33="",BG33&gt;BF33))</formula>
    </cfRule>
  </conditionalFormatting>
  <conditionalFormatting sqref="BH33">
    <cfRule type="expression" dxfId="3318" priority="4118">
      <formula>AND(BD33="独居",OR(BH33:BM33&lt;&gt;""))</formula>
    </cfRule>
    <cfRule type="expression" dxfId="3317" priority="4124">
      <formula>AND(BD33="同居",AND(BM33="",BF33&lt;&gt;COUNTA(BH33:BL33)))</formula>
    </cfRule>
  </conditionalFormatting>
  <conditionalFormatting sqref="BI33">
    <cfRule type="expression" dxfId="3316" priority="4117">
      <formula>AND(BD33="独居",OR(BH33:BM33&lt;&gt;""))</formula>
    </cfRule>
    <cfRule type="expression" dxfId="3315" priority="4123">
      <formula>AND(BD33="同居",AND(BM33="",BF33&lt;&gt;COUNTA(BH33:BL33)))</formula>
    </cfRule>
  </conditionalFormatting>
  <conditionalFormatting sqref="BJ33">
    <cfRule type="expression" dxfId="3314" priority="4116">
      <formula>AND(BD33="独居",OR(BH33:BM33&lt;&gt;""))</formula>
    </cfRule>
    <cfRule type="expression" dxfId="3313" priority="4122">
      <formula>AND(BD33="同居",AND(BM33="",BF33&lt;&gt;COUNTA(BH33:BL33)))</formula>
    </cfRule>
  </conditionalFormatting>
  <conditionalFormatting sqref="BK33">
    <cfRule type="expression" dxfId="3312" priority="4115">
      <formula>AND(BD33="独居",OR(BH33:BM33&lt;&gt;""))</formula>
    </cfRule>
    <cfRule type="expression" dxfId="3311" priority="4121">
      <formula>AND(BD33="同居",AND(BM33="",BF33&lt;&gt;COUNTA(BH33:BL33)))</formula>
    </cfRule>
  </conditionalFormatting>
  <conditionalFormatting sqref="BL33">
    <cfRule type="expression" dxfId="3310" priority="4114">
      <formula>AND(BD33="独居",OR(BH33:BM33&lt;&gt;""))</formula>
    </cfRule>
    <cfRule type="expression" dxfId="3309" priority="4120">
      <formula>AND(BD33="同居",AND(BM33="",BF33&lt;&gt;COUNTA(BH33:BL33)))</formula>
    </cfRule>
  </conditionalFormatting>
  <conditionalFormatting sqref="BM33">
    <cfRule type="expression" dxfId="3308" priority="4113">
      <formula>AND(BD33="独居",OR(BH33:BM33&lt;&gt;""))</formula>
    </cfRule>
    <cfRule type="expression" dxfId="3307" priority="4119">
      <formula>AND(BD33="同居",AND(BM33="",BF33&lt;&gt;COUNTA(BH33:BL33)))</formula>
    </cfRule>
  </conditionalFormatting>
  <conditionalFormatting sqref="CF33">
    <cfRule type="expression" dxfId="3306" priority="3900">
      <formula>FL33&lt;&gt;""</formula>
    </cfRule>
    <cfRule type="expression" dxfId="3305" priority="4112">
      <formula>CF33=""</formula>
    </cfRule>
  </conditionalFormatting>
  <conditionalFormatting sqref="CG33">
    <cfRule type="expression" dxfId="3304" priority="3899">
      <formula>FL33&lt;&gt;""</formula>
    </cfRule>
    <cfRule type="expression" dxfId="3303" priority="4111">
      <formula>CG33=""</formula>
    </cfRule>
  </conditionalFormatting>
  <conditionalFormatting sqref="CH33">
    <cfRule type="expression" dxfId="3302" priority="3898">
      <formula>FL33&lt;&gt;""</formula>
    </cfRule>
    <cfRule type="expression" dxfId="3301" priority="4110">
      <formula>CH33=""</formula>
    </cfRule>
  </conditionalFormatting>
  <conditionalFormatting sqref="CI33">
    <cfRule type="expression" dxfId="3300" priority="3897">
      <formula>FL33&lt;&gt;""</formula>
    </cfRule>
    <cfRule type="expression" dxfId="3299" priority="4109">
      <formula>CI33=""</formula>
    </cfRule>
  </conditionalFormatting>
  <conditionalFormatting sqref="CJ33">
    <cfRule type="expression" dxfId="3298" priority="3896">
      <formula>FL33&lt;&gt;""</formula>
    </cfRule>
    <cfRule type="expression" dxfId="3297" priority="4108">
      <formula>CJ33=""</formula>
    </cfRule>
  </conditionalFormatting>
  <conditionalFormatting sqref="CK33">
    <cfRule type="expression" dxfId="3296" priority="3895">
      <formula>FL33&lt;&gt;""</formula>
    </cfRule>
    <cfRule type="expression" dxfId="3295" priority="4107">
      <formula>CK33=""</formula>
    </cfRule>
  </conditionalFormatting>
  <conditionalFormatting sqref="CL33">
    <cfRule type="expression" dxfId="3294" priority="3894">
      <formula>FL33&lt;&gt;""</formula>
    </cfRule>
    <cfRule type="expression" dxfId="3293" priority="4106">
      <formula>CL33=""</formula>
    </cfRule>
  </conditionalFormatting>
  <conditionalFormatting sqref="CM33">
    <cfRule type="expression" dxfId="3292" priority="3893">
      <formula>FL33&lt;&gt;""</formula>
    </cfRule>
    <cfRule type="expression" dxfId="3291" priority="4105">
      <formula>CM33=""</formula>
    </cfRule>
  </conditionalFormatting>
  <conditionalFormatting sqref="CN33">
    <cfRule type="expression" dxfId="3290" priority="3969">
      <formula>AND(CM33=0,CN33&lt;&gt;"")</formula>
    </cfRule>
    <cfRule type="expression" dxfId="3289" priority="4104">
      <formula>AND(CM33&gt;0,CN33="")</formula>
    </cfRule>
  </conditionalFormatting>
  <conditionalFormatting sqref="CO33">
    <cfRule type="expression" dxfId="3288" priority="3892">
      <formula>FL33&lt;&gt;""</formula>
    </cfRule>
    <cfRule type="expression" dxfId="3287" priority="4102">
      <formula>AND(CO33&lt;&gt;"",OR(CP33:CS33&lt;&gt;""))</formula>
    </cfRule>
    <cfRule type="expression" dxfId="3286" priority="4103">
      <formula>AND(CO33="",AND(CP33:CS33=""))</formula>
    </cfRule>
  </conditionalFormatting>
  <conditionalFormatting sqref="CP33">
    <cfRule type="expression" dxfId="3285" priority="3891">
      <formula>FL33&lt;&gt;""</formula>
    </cfRule>
    <cfRule type="expression" dxfId="3284" priority="4100">
      <formula>AND(CO33&lt;&gt;"",OR(CP33:CS33&lt;&gt;""))</formula>
    </cfRule>
    <cfRule type="expression" dxfId="3283" priority="4101">
      <formula>AND(CO33="",AND(CP33:CS33=""))</formula>
    </cfRule>
  </conditionalFormatting>
  <conditionalFormatting sqref="CQ33">
    <cfRule type="expression" dxfId="3282" priority="3890">
      <formula>FL33&lt;&gt;""</formula>
    </cfRule>
    <cfRule type="expression" dxfId="3281" priority="4098">
      <formula>AND(CO33&lt;&gt;"",OR(CP33:CS33&lt;&gt;""))</formula>
    </cfRule>
    <cfRule type="expression" dxfId="3280" priority="4099">
      <formula>AND(CO33="",AND(CP33:CS33=""))</formula>
    </cfRule>
  </conditionalFormatting>
  <conditionalFormatting sqref="CR33">
    <cfRule type="expression" dxfId="3279" priority="3889">
      <formula>FL33&lt;&gt;""</formula>
    </cfRule>
    <cfRule type="expression" dxfId="3278" priority="4096">
      <formula>AND(CO33&lt;&gt;"",OR(CP33:CS33&lt;&gt;""))</formula>
    </cfRule>
    <cfRule type="expression" dxfId="3277" priority="4097">
      <formula>AND(CO33="",AND(CP33:CS33=""))</formula>
    </cfRule>
  </conditionalFormatting>
  <conditionalFormatting sqref="CS33">
    <cfRule type="expression" dxfId="3276" priority="3888">
      <formula>FL33&lt;&gt;""</formula>
    </cfRule>
    <cfRule type="expression" dxfId="3275" priority="4094">
      <formula>AND(CO33&lt;&gt;"",OR(CP33:CS33&lt;&gt;""))</formula>
    </cfRule>
    <cfRule type="expression" dxfId="3274" priority="4095">
      <formula>AND(CO33="",AND(CP33:CS33=""))</formula>
    </cfRule>
  </conditionalFormatting>
  <conditionalFormatting sqref="CT33">
    <cfRule type="expression" dxfId="3273" priority="3887">
      <formula>FL33&lt;&gt;""</formula>
    </cfRule>
    <cfRule type="expression" dxfId="3272" priority="4093">
      <formula>CT33=""</formula>
    </cfRule>
  </conditionalFormatting>
  <conditionalFormatting sqref="CU33">
    <cfRule type="expression" dxfId="3271" priority="3886">
      <formula>FL33&lt;&gt;""</formula>
    </cfRule>
    <cfRule type="expression" dxfId="3270" priority="4092">
      <formula>CU33=""</formula>
    </cfRule>
  </conditionalFormatting>
  <conditionalFormatting sqref="CV33">
    <cfRule type="expression" dxfId="3269" priority="3885">
      <formula>FL33&lt;&gt;""</formula>
    </cfRule>
    <cfRule type="expression" dxfId="3268" priority="4090">
      <formula>AND(CV33&lt;&gt;"",OR(CW33:DH33&lt;&gt;""))</formula>
    </cfRule>
    <cfRule type="expression" dxfId="3267" priority="4091">
      <formula>AND(CV33="",AND(CW33:DH33=""))</formula>
    </cfRule>
  </conditionalFormatting>
  <conditionalFormatting sqref="CW33">
    <cfRule type="expression" dxfId="3266" priority="3884">
      <formula>FL33&lt;&gt;""</formula>
    </cfRule>
    <cfRule type="expression" dxfId="3265" priority="4064">
      <formula>AND(CX33&lt;&gt;"",CW33="")</formula>
    </cfRule>
    <cfRule type="expression" dxfId="3264" priority="4088">
      <formula>AND(CV33&lt;&gt;"",OR(CW33:DH33&lt;&gt;""))</formula>
    </cfRule>
    <cfRule type="expression" dxfId="3263" priority="4089">
      <formula>AND(CV33="",AND(CW33:DH33=""))</formula>
    </cfRule>
  </conditionalFormatting>
  <conditionalFormatting sqref="CX33">
    <cfRule type="expression" dxfId="3262" priority="3883">
      <formula>FL33&lt;&gt;""</formula>
    </cfRule>
    <cfRule type="expression" dxfId="3261" priority="4065">
      <formula>AND(CW33&lt;&gt;"",CX33="")</formula>
    </cfRule>
    <cfRule type="expression" dxfId="3260" priority="4086">
      <formula>AND(CV33&lt;&gt;"",OR(CW33:DH33&lt;&gt;""))</formula>
    </cfRule>
    <cfRule type="expression" dxfId="3259" priority="4087">
      <formula>AND(CV33="",AND(CW33:DH33=""))</formula>
    </cfRule>
  </conditionalFormatting>
  <conditionalFormatting sqref="CY33">
    <cfRule type="expression" dxfId="3258" priority="3882">
      <formula>FL33&lt;&gt;""</formula>
    </cfRule>
    <cfRule type="expression" dxfId="3257" priority="4084">
      <formula>AND(CV33&lt;&gt;"",OR(CW33:DH33&lt;&gt;""))</formula>
    </cfRule>
    <cfRule type="expression" dxfId="3256" priority="4085">
      <formula>AND(CV33="",AND(CW33:DH33=""))</formula>
    </cfRule>
  </conditionalFormatting>
  <conditionalFormatting sqref="CZ33">
    <cfRule type="expression" dxfId="3255" priority="3881">
      <formula>FL33&lt;&gt;""</formula>
    </cfRule>
    <cfRule type="expression" dxfId="3254" priority="4062">
      <formula>AND(DA33&lt;&gt;"",CZ33="")</formula>
    </cfRule>
    <cfRule type="expression" dxfId="3253" priority="4082">
      <formula>AND(CV33&lt;&gt;"",OR(CW33:DH33&lt;&gt;""))</formula>
    </cfRule>
    <cfRule type="expression" dxfId="3252" priority="4083">
      <formula>AND(CV33="",AND(CW33:DH33=""))</formula>
    </cfRule>
  </conditionalFormatting>
  <conditionalFormatting sqref="DA33">
    <cfRule type="expression" dxfId="3251" priority="3880">
      <formula>FL33&lt;&gt;""</formula>
    </cfRule>
    <cfRule type="expression" dxfId="3250" priority="4063">
      <formula>AND(CZ33&lt;&gt;"",DA33="")</formula>
    </cfRule>
    <cfRule type="expression" dxfId="3249" priority="4080">
      <formula>AND(CV33&lt;&gt;"",OR(CW33:DH33&lt;&gt;""))</formula>
    </cfRule>
    <cfRule type="expression" dxfId="3248" priority="4081">
      <formula>AND(CV33="",AND(CW33:DH33=""))</formula>
    </cfRule>
  </conditionalFormatting>
  <conditionalFormatting sqref="DB33">
    <cfRule type="expression" dxfId="3247" priority="3879">
      <formula>FL33&lt;&gt;""</formula>
    </cfRule>
    <cfRule type="expression" dxfId="3246" priority="4078">
      <formula>AND(CV33&lt;&gt;"",OR(CW33:DH33&lt;&gt;""))</formula>
    </cfRule>
    <cfRule type="expression" dxfId="3245" priority="4079">
      <formula>AND(CV33="",AND(CW33:DH33=""))</formula>
    </cfRule>
  </conditionalFormatting>
  <conditionalFormatting sqref="DC33">
    <cfRule type="expression" dxfId="3244" priority="3878">
      <formula>FL33&lt;&gt;""</formula>
    </cfRule>
    <cfRule type="expression" dxfId="3243" priority="4076">
      <formula>AND(CV33&lt;&gt;"",OR(CW33:DH33&lt;&gt;""))</formula>
    </cfRule>
    <cfRule type="expression" dxfId="3242" priority="4077">
      <formula>AND(CV33="",AND(CW33:DH33=""))</formula>
    </cfRule>
  </conditionalFormatting>
  <conditionalFormatting sqref="DD33">
    <cfRule type="expression" dxfId="3241" priority="3877">
      <formula>FL33&lt;&gt;""</formula>
    </cfRule>
    <cfRule type="expression" dxfId="3240" priority="4074">
      <formula>AND(CV33&lt;&gt;"",OR(CW33:DH33&lt;&gt;""))</formula>
    </cfRule>
    <cfRule type="expression" dxfId="3239" priority="4075">
      <formula>AND(CV33="",AND(CW33:DH33=""))</formula>
    </cfRule>
  </conditionalFormatting>
  <conditionalFormatting sqref="DE33">
    <cfRule type="expression" dxfId="3238" priority="3876">
      <formula>FL33&lt;&gt;""</formula>
    </cfRule>
    <cfRule type="expression" dxfId="3237" priority="4058">
      <formula>AND(DF33&lt;&gt;"",DE33="")</formula>
    </cfRule>
    <cfRule type="expression" dxfId="3236" priority="4072">
      <formula>AND(CV33&lt;&gt;"",OR(CW33:DH33&lt;&gt;""))</formula>
    </cfRule>
    <cfRule type="expression" dxfId="3235" priority="4073">
      <formula>AND(CV33="",AND(CW33:DH33=""))</formula>
    </cfRule>
  </conditionalFormatting>
  <conditionalFormatting sqref="DF33">
    <cfRule type="expression" dxfId="3234" priority="3875">
      <formula>FL33&lt;&gt;""</formula>
    </cfRule>
    <cfRule type="expression" dxfId="3233" priority="4059">
      <formula>AND(DE33&lt;&gt;"",DF33="")</formula>
    </cfRule>
    <cfRule type="expression" dxfId="3232" priority="4070">
      <formula>AND(CV33&lt;&gt;"",OR(CW33:DH33&lt;&gt;""))</formula>
    </cfRule>
    <cfRule type="expression" dxfId="3231" priority="4071">
      <formula>AND(CV33="",AND(CW33:DH33=""))</formula>
    </cfRule>
  </conditionalFormatting>
  <conditionalFormatting sqref="DG33">
    <cfRule type="expression" dxfId="3230" priority="3874">
      <formula>FL33&lt;&gt;""</formula>
    </cfRule>
    <cfRule type="expression" dxfId="3229" priority="4068">
      <formula>AND(CV33&lt;&gt;"",OR(CW33:DH33&lt;&gt;""))</formula>
    </cfRule>
    <cfRule type="expression" dxfId="3228" priority="4069">
      <formula>AND(CV33="",AND(CW33:DH33=""))</formula>
    </cfRule>
  </conditionalFormatting>
  <conditionalFormatting sqref="DH33">
    <cfRule type="expression" dxfId="3227" priority="3873">
      <formula>FL33&lt;&gt;""</formula>
    </cfRule>
    <cfRule type="expression" dxfId="3226" priority="4066">
      <formula>AND(CV33&lt;&gt;"",OR(CW33:DH33&lt;&gt;""))</formula>
    </cfRule>
    <cfRule type="expression" dxfId="3225" priority="4067">
      <formula>AND(CV33="",AND(CW33:DH33=""))</formula>
    </cfRule>
  </conditionalFormatting>
  <conditionalFormatting sqref="DI33">
    <cfRule type="expression" dxfId="3224" priority="3872">
      <formula>FL33&lt;&gt;""</formula>
    </cfRule>
    <cfRule type="expression" dxfId="3223" priority="4061">
      <formula>DI33=""</formula>
    </cfRule>
  </conditionalFormatting>
  <conditionalFormatting sqref="DJ33">
    <cfRule type="expression" dxfId="3222" priority="3871">
      <formula>FL33&lt;&gt;""</formula>
    </cfRule>
    <cfRule type="expression" dxfId="3221" priority="4060">
      <formula>AND(DI33&lt;&gt;"自立",DJ33="")</formula>
    </cfRule>
  </conditionalFormatting>
  <conditionalFormatting sqref="DK33">
    <cfRule type="expression" dxfId="3220" priority="3870">
      <formula>FL33&lt;&gt;""</formula>
    </cfRule>
    <cfRule type="expression" dxfId="3219" priority="4057">
      <formula>DK33=""</formula>
    </cfRule>
  </conditionalFormatting>
  <conditionalFormatting sqref="DL33">
    <cfRule type="expression" dxfId="3218" priority="4055">
      <formula>AND(DK33&lt;&gt;"アレルギー食",DL33&lt;&gt;"")</formula>
    </cfRule>
    <cfRule type="expression" dxfId="3217" priority="4056">
      <formula>AND(DK33="アレルギー食",DL33="")</formula>
    </cfRule>
  </conditionalFormatting>
  <conditionalFormatting sqref="DM33">
    <cfRule type="expression" dxfId="3216" priority="3869">
      <formula>FL33&lt;&gt;""</formula>
    </cfRule>
    <cfRule type="expression" dxfId="3215" priority="4054">
      <formula>DM33=""</formula>
    </cfRule>
  </conditionalFormatting>
  <conditionalFormatting sqref="DN33">
    <cfRule type="expression" dxfId="3214" priority="3868">
      <formula>FL33&lt;&gt;""</formula>
    </cfRule>
    <cfRule type="expression" dxfId="3213" priority="4048">
      <formula>AND(DN33&lt;&gt;"",DM33="")</formula>
    </cfRule>
    <cfRule type="expression" dxfId="3212" priority="4052">
      <formula>AND(DM33&lt;&gt;"自立",DN33="")</formula>
    </cfRule>
    <cfRule type="expression" dxfId="3211" priority="4053">
      <formula>AND(DM33="自立",DN33&lt;&gt;"")</formula>
    </cfRule>
  </conditionalFormatting>
  <conditionalFormatting sqref="DO33">
    <cfRule type="expression" dxfId="3210" priority="3867">
      <formula>FL33&lt;&gt;""</formula>
    </cfRule>
    <cfRule type="expression" dxfId="3209" priority="4051">
      <formula>DO33=""</formula>
    </cfRule>
  </conditionalFormatting>
  <conditionalFormatting sqref="DP33">
    <cfRule type="expression" dxfId="3208" priority="3866">
      <formula>FL33&lt;&gt;""</formula>
    </cfRule>
    <cfRule type="expression" dxfId="3207" priority="4047">
      <formula>AND(DP33&lt;&gt;"",DO33="")</formula>
    </cfRule>
    <cfRule type="expression" dxfId="3206" priority="4049">
      <formula>AND(DO33&lt;&gt;"自立",DP33="")</formula>
    </cfRule>
    <cfRule type="expression" dxfId="3205" priority="4050">
      <formula>AND(DO33="自立",DP33&lt;&gt;"")</formula>
    </cfRule>
  </conditionalFormatting>
  <conditionalFormatting sqref="DQ33">
    <cfRule type="expression" dxfId="3204" priority="3865">
      <formula>FL33&lt;&gt;""</formula>
    </cfRule>
    <cfRule type="expression" dxfId="3203" priority="4046">
      <formula>DQ33=""</formula>
    </cfRule>
  </conditionalFormatting>
  <conditionalFormatting sqref="DR33">
    <cfRule type="expression" dxfId="3202" priority="3864">
      <formula>FL33&lt;&gt;""</formula>
    </cfRule>
    <cfRule type="expression" dxfId="3201" priority="4043">
      <formula>AND(DR33&lt;&gt;"",DQ33="")</formula>
    </cfRule>
    <cfRule type="expression" dxfId="3200" priority="4044">
      <formula>AND(DQ33&lt;&gt;"自立",DR33="")</formula>
    </cfRule>
    <cfRule type="expression" dxfId="3199" priority="4045">
      <formula>AND(DQ33="自立",DR33&lt;&gt;"")</formula>
    </cfRule>
  </conditionalFormatting>
  <conditionalFormatting sqref="DS33">
    <cfRule type="expression" dxfId="3198" priority="3863">
      <formula>FL33&lt;&gt;""</formula>
    </cfRule>
    <cfRule type="expression" dxfId="3197" priority="4042">
      <formula>DS33=""</formula>
    </cfRule>
  </conditionalFormatting>
  <conditionalFormatting sqref="DU33">
    <cfRule type="expression" dxfId="3196" priority="3861">
      <formula>FL33&lt;&gt;""</formula>
    </cfRule>
    <cfRule type="expression" dxfId="3195" priority="4041">
      <formula>DU33=""</formula>
    </cfRule>
  </conditionalFormatting>
  <conditionalFormatting sqref="DZ33">
    <cfRule type="expression" dxfId="3194" priority="3859">
      <formula>FL33&lt;&gt;""</formula>
    </cfRule>
    <cfRule type="expression" dxfId="3193" priority="3991">
      <formula>AND(EA33&lt;&gt;"",DZ33&lt;&gt;"その他")</formula>
    </cfRule>
    <cfRule type="expression" dxfId="3192" priority="4040">
      <formula>DZ33=""</formula>
    </cfRule>
  </conditionalFormatting>
  <conditionalFormatting sqref="EA33">
    <cfRule type="expression" dxfId="3191" priority="4038">
      <formula>AND(DZ33&lt;&gt;"その他",EA33&lt;&gt;"")</formula>
    </cfRule>
    <cfRule type="expression" dxfId="3190" priority="4039">
      <formula>AND(DZ33="その他",EA33="")</formula>
    </cfRule>
  </conditionalFormatting>
  <conditionalFormatting sqref="EB33">
    <cfRule type="expression" dxfId="3189" priority="3858">
      <formula>FL33&lt;&gt;""</formula>
    </cfRule>
    <cfRule type="expression" dxfId="3188" priority="4037">
      <formula>AND(EB33:EH33="")</formula>
    </cfRule>
  </conditionalFormatting>
  <conditionalFormatting sqref="EC33">
    <cfRule type="expression" dxfId="3187" priority="3857">
      <formula>FL33&lt;&gt;""</formula>
    </cfRule>
    <cfRule type="expression" dxfId="3186" priority="4036">
      <formula>AND(EB33:EH33="")</formula>
    </cfRule>
  </conditionalFormatting>
  <conditionalFormatting sqref="ED33">
    <cfRule type="expression" dxfId="3185" priority="3856">
      <formula>FL33&lt;&gt;""</formula>
    </cfRule>
    <cfRule type="expression" dxfId="3184" priority="4035">
      <formula>AND(EB33:EH33="")</formula>
    </cfRule>
  </conditionalFormatting>
  <conditionalFormatting sqref="EE33">
    <cfRule type="expression" dxfId="3183" priority="3855">
      <formula>FL33&lt;&gt;""</formula>
    </cfRule>
    <cfRule type="expression" dxfId="3182" priority="4034">
      <formula>AND(EB33:EH33="")</formula>
    </cfRule>
  </conditionalFormatting>
  <conditionalFormatting sqref="EF33">
    <cfRule type="expression" dxfId="3181" priority="3854">
      <formula>FL33&lt;&gt;""</formula>
    </cfRule>
    <cfRule type="expression" dxfId="3180" priority="4033">
      <formula>AND(EB33:EH33="")</formula>
    </cfRule>
  </conditionalFormatting>
  <conditionalFormatting sqref="EG33">
    <cfRule type="expression" dxfId="3179" priority="3853">
      <formula>FL33&lt;&gt;""</formula>
    </cfRule>
    <cfRule type="expression" dxfId="3178" priority="4032">
      <formula>AND(EB33:EH33="")</formula>
    </cfRule>
  </conditionalFormatting>
  <conditionalFormatting sqref="EH33">
    <cfRule type="expression" dxfId="3177" priority="3852">
      <formula>FL33&lt;&gt;""</formula>
    </cfRule>
    <cfRule type="expression" dxfId="3176" priority="4031">
      <formula>AND(EB33:EH33="")</formula>
    </cfRule>
  </conditionalFormatting>
  <conditionalFormatting sqref="EK33">
    <cfRule type="expression" dxfId="3175" priority="3851">
      <formula>FL33&lt;&gt;""</formula>
    </cfRule>
    <cfRule type="expression" dxfId="3174" priority="4029">
      <formula>AND(EJ33&lt;&gt;"",EK33&lt;&gt;"")</formula>
    </cfRule>
    <cfRule type="expression" dxfId="3173" priority="4030">
      <formula>AND(EJ33="",EK33="")</formula>
    </cfRule>
  </conditionalFormatting>
  <conditionalFormatting sqref="EL33">
    <cfRule type="expression" dxfId="3172" priority="3850">
      <formula>FL33&lt;&gt;""</formula>
    </cfRule>
    <cfRule type="expression" dxfId="3171" priority="4027">
      <formula>AND(EJ33&lt;&gt;"",EL33&lt;&gt;"")</formula>
    </cfRule>
    <cfRule type="expression" dxfId="3170" priority="4028">
      <formula>AND(EJ33="",EL33="")</formula>
    </cfRule>
  </conditionalFormatting>
  <conditionalFormatting sqref="EM33">
    <cfRule type="expression" dxfId="3169" priority="3849">
      <formula>FL33&lt;&gt;""</formula>
    </cfRule>
    <cfRule type="expression" dxfId="3168" priority="4025">
      <formula>AND(EJ33&lt;&gt;"",EM33&lt;&gt;"")</formula>
    </cfRule>
    <cfRule type="expression" dxfId="3167" priority="4026">
      <formula>AND(EJ33="",EM33="")</formula>
    </cfRule>
  </conditionalFormatting>
  <conditionalFormatting sqref="EO33">
    <cfRule type="expression" dxfId="3166" priority="4019">
      <formula>AND(EJ33&lt;&gt;"",EO33&lt;&gt;"")</formula>
    </cfRule>
    <cfRule type="expression" dxfId="3165" priority="4023">
      <formula>AND(EO33&lt;&gt;"",EN33="")</formula>
    </cfRule>
    <cfRule type="expression" dxfId="3164" priority="4024">
      <formula>AND(EN33&lt;&gt;"",EO33="")</formula>
    </cfRule>
  </conditionalFormatting>
  <conditionalFormatting sqref="EP33">
    <cfRule type="expression" dxfId="3163" priority="4018">
      <formula>AND(EJ33&lt;&gt;"",EP33&lt;&gt;"")</formula>
    </cfRule>
    <cfRule type="expression" dxfId="3162" priority="4021">
      <formula>AND(EP33&lt;&gt;"",EN33="")</formula>
    </cfRule>
    <cfRule type="expression" dxfId="3161" priority="4022">
      <formula>AND(EN33&lt;&gt;"",EP33="")</formula>
    </cfRule>
  </conditionalFormatting>
  <conditionalFormatting sqref="EN33">
    <cfRule type="expression" dxfId="3160" priority="4020">
      <formula>AND(EJ33&lt;&gt;"",EN33&lt;&gt;"")</formula>
    </cfRule>
  </conditionalFormatting>
  <conditionalFormatting sqref="ER33">
    <cfRule type="expression" dxfId="3159" priority="3848">
      <formula>FL33&lt;&gt;""</formula>
    </cfRule>
    <cfRule type="expression" dxfId="3158" priority="4016">
      <formula>AND(EQ33&lt;&gt;"",ER33&lt;&gt;"")</formula>
    </cfRule>
    <cfRule type="expression" dxfId="3157" priority="4017">
      <formula>AND(EQ33="",ER33="")</formula>
    </cfRule>
  </conditionalFormatting>
  <conditionalFormatting sqref="ES33">
    <cfRule type="expression" dxfId="3156" priority="3847">
      <formula>FL33&lt;&gt;""</formula>
    </cfRule>
    <cfRule type="expression" dxfId="3155" priority="4014">
      <formula>AND(EQ33&lt;&gt;"",ES33&lt;&gt;"")</formula>
    </cfRule>
    <cfRule type="expression" dxfId="3154" priority="4015">
      <formula>AND(EQ33="",ES33="")</formula>
    </cfRule>
  </conditionalFormatting>
  <conditionalFormatting sqref="ET33">
    <cfRule type="expression" dxfId="3153" priority="3846">
      <formula>FL33&lt;&gt;""</formula>
    </cfRule>
    <cfRule type="expression" dxfId="3152" priority="4012">
      <formula>AND(EQ33&lt;&gt;"",ET33&lt;&gt;"")</formula>
    </cfRule>
    <cfRule type="expression" dxfId="3151" priority="4013">
      <formula>AND(EQ33="",ET33="")</formula>
    </cfRule>
  </conditionalFormatting>
  <conditionalFormatting sqref="EV33">
    <cfRule type="expression" dxfId="3150" priority="4006">
      <formula>AND(EQ33&lt;&gt;"",EV33&lt;&gt;"")</formula>
    </cfRule>
    <cfRule type="expression" dxfId="3149" priority="4010">
      <formula>AND(EV33&lt;&gt;"",EU33="")</formula>
    </cfRule>
    <cfRule type="expression" dxfId="3148" priority="4011">
      <formula>AND(EU33&lt;&gt;"",EV33="")</formula>
    </cfRule>
  </conditionalFormatting>
  <conditionalFormatting sqref="EW33">
    <cfRule type="expression" dxfId="3147" priority="4005">
      <formula>AND(EQ33&lt;&gt;"",EW33&lt;&gt;"")</formula>
    </cfRule>
    <cfRule type="expression" dxfId="3146" priority="4008">
      <formula>AND(EW33&lt;&gt;"",EU33="")</formula>
    </cfRule>
    <cfRule type="expression" dxfId="3145" priority="4009">
      <formula>AND(EU33&lt;&gt;"",EW33="")</formula>
    </cfRule>
  </conditionalFormatting>
  <conditionalFormatting sqref="EU33">
    <cfRule type="expression" dxfId="3144" priority="4007">
      <formula>AND(EQ33&lt;&gt;"",EU33&lt;&gt;"")</formula>
    </cfRule>
  </conditionalFormatting>
  <conditionalFormatting sqref="EQ33">
    <cfRule type="expression" dxfId="3143" priority="4004">
      <formula>AND(EQ33&lt;&gt;"",OR(ER33:EW33&lt;&gt;""))</formula>
    </cfRule>
  </conditionalFormatting>
  <conditionalFormatting sqref="EJ33">
    <cfRule type="expression" dxfId="3142" priority="4003">
      <formula>AND(EJ33&lt;&gt;"",OR(EK33:EP33&lt;&gt;""))</formula>
    </cfRule>
  </conditionalFormatting>
  <conditionalFormatting sqref="EX33">
    <cfRule type="expression" dxfId="3141" priority="3845">
      <formula>FL33&lt;&gt;""</formula>
    </cfRule>
    <cfRule type="expression" dxfId="3140" priority="4002">
      <formula>AND(EX33:FC33="")</formula>
    </cfRule>
  </conditionalFormatting>
  <conditionalFormatting sqref="EY33">
    <cfRule type="expression" dxfId="3139" priority="3844">
      <formula>FL33&lt;&gt;""</formula>
    </cfRule>
    <cfRule type="expression" dxfId="3138" priority="4001">
      <formula>AND(EX33:FC33="")</formula>
    </cfRule>
  </conditionalFormatting>
  <conditionalFormatting sqref="EZ33">
    <cfRule type="expression" dxfId="3137" priority="3843">
      <formula>FL33&lt;&gt;""</formula>
    </cfRule>
    <cfRule type="expression" dxfId="3136" priority="4000">
      <formula>AND(EX33:FC33="")</formula>
    </cfRule>
  </conditionalFormatting>
  <conditionalFormatting sqref="FA33">
    <cfRule type="expression" dxfId="3135" priority="3842">
      <formula>FL33&lt;&gt;""</formula>
    </cfRule>
    <cfRule type="expression" dxfId="3134" priority="3999">
      <formula>AND(EX33:FC33="")</formula>
    </cfRule>
  </conditionalFormatting>
  <conditionalFormatting sqref="FC33">
    <cfRule type="expression" dxfId="3133" priority="3840">
      <formula>FL33&lt;&gt;""</formula>
    </cfRule>
    <cfRule type="expression" dxfId="3132" priority="3998">
      <formula>AND(EX33:FC33="")</formula>
    </cfRule>
  </conditionalFormatting>
  <conditionalFormatting sqref="FB33">
    <cfRule type="expression" dxfId="3131" priority="3841">
      <formula>FL33&lt;&gt;""</formula>
    </cfRule>
    <cfRule type="expression" dxfId="3130" priority="3997">
      <formula>AND(EX33:FC33="")</formula>
    </cfRule>
  </conditionalFormatting>
  <conditionalFormatting sqref="FD33">
    <cfRule type="expression" dxfId="3129" priority="3839">
      <formula>FL33&lt;&gt;""</formula>
    </cfRule>
    <cfRule type="expression" dxfId="3128" priority="3996">
      <formula>FD33=""</formula>
    </cfRule>
  </conditionalFormatting>
  <conditionalFormatting sqref="FE33">
    <cfRule type="expression" dxfId="3127" priority="3994">
      <formula>AND(FD33&lt;&gt;"2人以上の体制",FE33&lt;&gt;"")</formula>
    </cfRule>
    <cfRule type="expression" dxfId="3126" priority="3995">
      <formula>AND(FD33="2人以上の体制",FE33="")</formula>
    </cfRule>
  </conditionalFormatting>
  <conditionalFormatting sqref="FF33">
    <cfRule type="expression" dxfId="3125" priority="3838">
      <formula>FL33&lt;&gt;""</formula>
    </cfRule>
    <cfRule type="expression" dxfId="3124" priority="3993">
      <formula>FF33=""</formula>
    </cfRule>
  </conditionalFormatting>
  <conditionalFormatting sqref="FG33">
    <cfRule type="expression" dxfId="3123" priority="3837">
      <formula>FL33&lt;&gt;""</formula>
    </cfRule>
    <cfRule type="expression" dxfId="3122" priority="3992">
      <formula>FG33=""</formula>
    </cfRule>
  </conditionalFormatting>
  <conditionalFormatting sqref="BN33">
    <cfRule type="expression" dxfId="3121" priority="3911">
      <formula>FL33&lt;&gt;""</formula>
    </cfRule>
    <cfRule type="expression" dxfId="3120" priority="3990">
      <formula>BN33=""</formula>
    </cfRule>
  </conditionalFormatting>
  <conditionalFormatting sqref="BO33">
    <cfRule type="expression" dxfId="3119" priority="3910">
      <formula>FL33&lt;&gt;""</formula>
    </cfRule>
    <cfRule type="expression" dxfId="3118" priority="3989">
      <formula>BO33=""</formula>
    </cfRule>
  </conditionalFormatting>
  <conditionalFormatting sqref="BP33">
    <cfRule type="expression" dxfId="3117" priority="3909">
      <formula>FL33&lt;&gt;""</formula>
    </cfRule>
    <cfRule type="expression" dxfId="3116" priority="3988">
      <formula>BP33=""</formula>
    </cfRule>
  </conditionalFormatting>
  <conditionalFormatting sqref="BQ33">
    <cfRule type="expression" dxfId="3115" priority="3908">
      <formula>FL33&lt;&gt;""</formula>
    </cfRule>
    <cfRule type="expression" dxfId="3114" priority="3977">
      <formula>AND(BQ33:BR33="")</formula>
    </cfRule>
  </conditionalFormatting>
  <conditionalFormatting sqref="BR33">
    <cfRule type="expression" dxfId="3113" priority="3907">
      <formula>FL33&lt;&gt;""</formula>
    </cfRule>
    <cfRule type="expression" dxfId="3112" priority="3987">
      <formula>AND(BQ33:BR33="")</formula>
    </cfRule>
  </conditionalFormatting>
  <conditionalFormatting sqref="BT33">
    <cfRule type="expression" dxfId="3111" priority="3982">
      <formula>AND(BS33="",BT33&lt;&gt;"")</formula>
    </cfRule>
    <cfRule type="expression" dxfId="3110" priority="3986">
      <formula>AND(BS33&lt;&gt;"",BT33="")</formula>
    </cfRule>
  </conditionalFormatting>
  <conditionalFormatting sqref="BU33">
    <cfRule type="expression" dxfId="3109" priority="3981">
      <formula>AND(BS33="",BU33&lt;&gt;"")</formula>
    </cfRule>
    <cfRule type="expression" dxfId="3108" priority="3985">
      <formula>AND(BS33&lt;&gt;"",BU33="")</formula>
    </cfRule>
  </conditionalFormatting>
  <conditionalFormatting sqref="BV33">
    <cfRule type="expression" dxfId="3107" priority="3980">
      <formula>AND(BS33="",BV33&lt;&gt;"")</formula>
    </cfRule>
    <cfRule type="expression" dxfId="3106" priority="3984">
      <formula>AND(BS33&lt;&gt;"",AND(BV33:BW33=""))</formula>
    </cfRule>
  </conditionalFormatting>
  <conditionalFormatting sqref="BW33">
    <cfRule type="expression" dxfId="3105" priority="3979">
      <formula>AND(BS33="",BW33&lt;&gt;"")</formula>
    </cfRule>
    <cfRule type="expression" dxfId="3104" priority="3983">
      <formula>AND(BS33&lt;&gt;"",AND(BV33:BW33=""))</formula>
    </cfRule>
  </conditionalFormatting>
  <conditionalFormatting sqref="BS33">
    <cfRule type="expression" dxfId="3103" priority="3978">
      <formula>AND(BS33="",OR(BT33:BW33&lt;&gt;""))</formula>
    </cfRule>
  </conditionalFormatting>
  <conditionalFormatting sqref="BX33">
    <cfRule type="expression" dxfId="3102" priority="3906">
      <formula>FL33&lt;&gt;""</formula>
    </cfRule>
    <cfRule type="expression" dxfId="3101" priority="3976">
      <formula>BX33=""</formula>
    </cfRule>
  </conditionalFormatting>
  <conditionalFormatting sqref="BY33">
    <cfRule type="expression" dxfId="3100" priority="3905">
      <formula>FL33&lt;&gt;""</formula>
    </cfRule>
    <cfRule type="expression" dxfId="3099" priority="3975">
      <formula>BY33=""</formula>
    </cfRule>
  </conditionalFormatting>
  <conditionalFormatting sqref="CB33">
    <cfRule type="expression" dxfId="3098" priority="3904">
      <formula>FL33&lt;&gt;""</formula>
    </cfRule>
    <cfRule type="expression" dxfId="3097" priority="3974">
      <formula>CB33=""</formula>
    </cfRule>
  </conditionalFormatting>
  <conditionalFormatting sqref="CC33">
    <cfRule type="expression" dxfId="3096" priority="3903">
      <formula>FL33&lt;&gt;""</formula>
    </cfRule>
    <cfRule type="expression" dxfId="3095" priority="3973">
      <formula>CC33=""</formula>
    </cfRule>
  </conditionalFormatting>
  <conditionalFormatting sqref="CD33">
    <cfRule type="expression" dxfId="3094" priority="3902">
      <formula>FL33&lt;&gt;""</formula>
    </cfRule>
    <cfRule type="expression" dxfId="3093" priority="3972">
      <formula>CD33=""</formula>
    </cfRule>
  </conditionalFormatting>
  <conditionalFormatting sqref="FJ33">
    <cfRule type="expression" dxfId="3092" priority="3971">
      <formula>FJ33=""</formula>
    </cfRule>
  </conditionalFormatting>
  <conditionalFormatting sqref="H33">
    <cfRule type="expression" dxfId="3091" priority="3952">
      <formula>FL33&lt;&gt;""</formula>
    </cfRule>
    <cfRule type="expression" dxfId="3090" priority="3968">
      <formula>H33=""</formula>
    </cfRule>
  </conditionalFormatting>
  <conditionalFormatting sqref="B33">
    <cfRule type="expression" dxfId="3089" priority="3836">
      <formula>FL33&lt;&gt;""</formula>
    </cfRule>
    <cfRule type="expression" dxfId="3088" priority="3967">
      <formula>B33=""</formula>
    </cfRule>
  </conditionalFormatting>
  <conditionalFormatting sqref="CE33">
    <cfRule type="expression" dxfId="3087" priority="3901">
      <formula>FL33&lt;&gt;""</formula>
    </cfRule>
    <cfRule type="expression" dxfId="3086" priority="3966">
      <formula>CE33=""</formula>
    </cfRule>
  </conditionalFormatting>
  <conditionalFormatting sqref="EI33">
    <cfRule type="expression" dxfId="3085" priority="3965">
      <formula>AND(OR(EB33:EG33&lt;&gt;""),EI33="")</formula>
    </cfRule>
  </conditionalFormatting>
  <conditionalFormatting sqref="BD33">
    <cfRule type="expression" dxfId="3084" priority="3912">
      <formula>FL33&lt;&gt;""</formula>
    </cfRule>
    <cfRule type="expression" dxfId="3083" priority="3964">
      <formula>BD33=""</formula>
    </cfRule>
  </conditionalFormatting>
  <conditionalFormatting sqref="BE33">
    <cfRule type="expression" dxfId="3082" priority="3963">
      <formula>AND(BD33="同居",AND(BE33="",BF33=""))</formula>
    </cfRule>
  </conditionalFormatting>
  <conditionalFormatting sqref="CA33">
    <cfRule type="expression" dxfId="3081" priority="3962">
      <formula>AND(BZ33&lt;&gt;"",CA33="")</formula>
    </cfRule>
  </conditionalFormatting>
  <conditionalFormatting sqref="BZ33">
    <cfRule type="expression" dxfId="3080" priority="3961">
      <formula>AND(BZ33="",CA33&lt;&gt;"")</formula>
    </cfRule>
  </conditionalFormatting>
  <conditionalFormatting sqref="DT33">
    <cfRule type="expression" dxfId="3079" priority="3862">
      <formula>FL33&lt;&gt;""</formula>
    </cfRule>
    <cfRule type="expression" dxfId="3078" priority="3958">
      <formula>AND(DT33&lt;&gt;"",DS33="")</formula>
    </cfRule>
    <cfRule type="expression" dxfId="3077" priority="3959">
      <formula>AND(DS33&lt;&gt;"自立",DT33="")</formula>
    </cfRule>
    <cfRule type="expression" dxfId="3076" priority="3960">
      <formula>AND(DS33="自立",DT33&lt;&gt;"")</formula>
    </cfRule>
  </conditionalFormatting>
  <conditionalFormatting sqref="DV33">
    <cfRule type="expression" dxfId="3075" priority="3860">
      <formula>FL33&lt;&gt;""</formula>
    </cfRule>
    <cfRule type="expression" dxfId="3074" priority="3955">
      <formula>AND(DV33&lt;&gt;"",DU33="")</formula>
    </cfRule>
    <cfRule type="expression" dxfId="3073" priority="3956">
      <formula>AND(DU33="自立",DV33&lt;&gt;"")</formula>
    </cfRule>
    <cfRule type="expression" dxfId="3072" priority="3957">
      <formula>AND(DU33&lt;&gt;"自立",DV33="")</formula>
    </cfRule>
  </conditionalFormatting>
  <conditionalFormatting sqref="I33">
    <cfRule type="expression" dxfId="3071" priority="3954">
      <formula>I33=""</formula>
    </cfRule>
  </conditionalFormatting>
  <conditionalFormatting sqref="O33">
    <cfRule type="expression" dxfId="3070" priority="3948">
      <formula>FL33&lt;&gt;""</formula>
    </cfRule>
    <cfRule type="expression" dxfId="3069" priority="3953">
      <formula>O33=""</formula>
    </cfRule>
  </conditionalFormatting>
  <conditionalFormatting sqref="FM33">
    <cfRule type="expression" dxfId="3068" priority="3831">
      <formula>AND(FM33="",AND(P33:FI33=""))</formula>
    </cfRule>
    <cfRule type="expression" dxfId="3067" priority="3832">
      <formula>AND(FM33&lt;&gt;"",OR(P33:FI33&lt;&gt;""))</formula>
    </cfRule>
  </conditionalFormatting>
  <conditionalFormatting sqref="FL33">
    <cfRule type="expression" dxfId="3066" priority="3833">
      <formula>AND(FL33="",AND(P33:FI33=""))</formula>
    </cfRule>
    <cfRule type="expression" dxfId="3065" priority="3835">
      <formula>AND(FL33&lt;&gt;"",OR(P33:FI33&lt;&gt;""))</formula>
    </cfRule>
  </conditionalFormatting>
  <conditionalFormatting sqref="FK33">
    <cfRule type="expression" dxfId="3064" priority="3834">
      <formula>FK33=""</formula>
    </cfRule>
  </conditionalFormatting>
  <conditionalFormatting sqref="C34">
    <cfRule type="expression" dxfId="3063" priority="3830">
      <formula>C34=""</formula>
    </cfRule>
  </conditionalFormatting>
  <conditionalFormatting sqref="D34">
    <cfRule type="expression" dxfId="3062" priority="3829">
      <formula>D34=""</formula>
    </cfRule>
  </conditionalFormatting>
  <conditionalFormatting sqref="E34">
    <cfRule type="expression" dxfId="3061" priority="3828">
      <formula>E34=""</formula>
    </cfRule>
  </conditionalFormatting>
  <conditionalFormatting sqref="G34">
    <cfRule type="expression" dxfId="3060" priority="3827">
      <formula>G34=""</formula>
    </cfRule>
  </conditionalFormatting>
  <conditionalFormatting sqref="J34">
    <cfRule type="expression" dxfId="3059" priority="3568">
      <formula>FL34&lt;&gt;""</formula>
    </cfRule>
    <cfRule type="expression" dxfId="3058" priority="3826">
      <formula>AND(J34="",K34="")</formula>
    </cfRule>
  </conditionalFormatting>
  <conditionalFormatting sqref="K34">
    <cfRule type="expression" dxfId="3057" priority="3567">
      <formula>FL34&lt;&gt;""</formula>
    </cfRule>
    <cfRule type="expression" dxfId="3056" priority="3825">
      <formula>AND(J34="",K34="")</formula>
    </cfRule>
  </conditionalFormatting>
  <conditionalFormatting sqref="N34">
    <cfRule type="expression" dxfId="3055" priority="3566">
      <formula>FL34&lt;&gt;""</formula>
    </cfRule>
    <cfRule type="expression" dxfId="3054" priority="3824">
      <formula>N34=""</formula>
    </cfRule>
  </conditionalFormatting>
  <conditionalFormatting sqref="P34">
    <cfRule type="expression" dxfId="3053" priority="3564">
      <formula>FL34&lt;&gt;""</formula>
    </cfRule>
    <cfRule type="expression" dxfId="3052" priority="3822">
      <formula>AND(P34&lt;&gt;"",OR(Q34:AC34&lt;&gt;""))</formula>
    </cfRule>
    <cfRule type="expression" dxfId="3051" priority="3823">
      <formula>AND(P34="",AND(Q34:AC34=""))</formula>
    </cfRule>
  </conditionalFormatting>
  <conditionalFormatting sqref="Q34">
    <cfRule type="expression" dxfId="3050" priority="3563">
      <formula>FL34&lt;&gt;""</formula>
    </cfRule>
    <cfRule type="expression" dxfId="3049" priority="3820">
      <formula>AND(P34&lt;&gt;"",OR(Q34:AC34&lt;&gt;""))</formula>
    </cfRule>
    <cfRule type="expression" dxfId="3048" priority="3821">
      <formula>AND(P34="",AND(Q34:AC34=""))</formula>
    </cfRule>
  </conditionalFormatting>
  <conditionalFormatting sqref="R34">
    <cfRule type="expression" dxfId="3047" priority="3562">
      <formula>FL34&lt;&gt;""</formula>
    </cfRule>
    <cfRule type="expression" dxfId="3046" priority="3818">
      <formula>AND(P34&lt;&gt;"",OR(Q34:AC34&lt;&gt;""))</formula>
    </cfRule>
    <cfRule type="expression" dxfId="3045" priority="3819">
      <formula>AND(P34="",AND(Q34:AC34=""))</formula>
    </cfRule>
  </conditionalFormatting>
  <conditionalFormatting sqref="S34">
    <cfRule type="expression" dxfId="3044" priority="3561">
      <formula>FL34&lt;&gt;""</formula>
    </cfRule>
    <cfRule type="expression" dxfId="3043" priority="3806">
      <formula>AND(P34&lt;&gt;"",OR(Q34:AC34&lt;&gt;""))</formula>
    </cfRule>
    <cfRule type="expression" dxfId="3042" priority="3817">
      <formula>AND(P34="",AND(Q34:AC34=""))</formula>
    </cfRule>
  </conditionalFormatting>
  <conditionalFormatting sqref="T34">
    <cfRule type="expression" dxfId="3041" priority="3560">
      <formula>FL34&lt;&gt;""</formula>
    </cfRule>
    <cfRule type="expression" dxfId="3040" priority="3805">
      <formula>AND(P34&lt;&gt;"",OR(Q34:AC34&lt;&gt;""))</formula>
    </cfRule>
    <cfRule type="expression" dxfId="3039" priority="3816">
      <formula>AND(P34="",AND(Q34:AC34=""))</formula>
    </cfRule>
  </conditionalFormatting>
  <conditionalFormatting sqref="U34">
    <cfRule type="expression" dxfId="3038" priority="3559">
      <formula>FL34&lt;&gt;""</formula>
    </cfRule>
    <cfRule type="expression" dxfId="3037" priority="3804">
      <formula>AND(P34&lt;&gt;"",OR(Q34:AC34&lt;&gt;""))</formula>
    </cfRule>
    <cfRule type="expression" dxfId="3036" priority="3815">
      <formula>AND(P34="",AND(Q34:AC34=""))</formula>
    </cfRule>
  </conditionalFormatting>
  <conditionalFormatting sqref="V34">
    <cfRule type="expression" dxfId="3035" priority="3558">
      <formula>FL34&lt;&gt;""</formula>
    </cfRule>
    <cfRule type="expression" dxfId="3034" priority="3803">
      <formula>AND(P34&lt;&gt;"",OR(Q34:AC34&lt;&gt;""))</formula>
    </cfRule>
    <cfRule type="expression" dxfId="3033" priority="3814">
      <formula>AND(P34="",AND(Q34:AC34=""))</formula>
    </cfRule>
  </conditionalFormatting>
  <conditionalFormatting sqref="W34">
    <cfRule type="expression" dxfId="3032" priority="3557">
      <formula>FL34&lt;&gt;""</formula>
    </cfRule>
    <cfRule type="expression" dxfId="3031" priority="3802">
      <formula>AND(P34&lt;&gt;"",OR(Q34:AC34&lt;&gt;""))</formula>
    </cfRule>
    <cfRule type="expression" dxfId="3030" priority="3813">
      <formula>AND(P34="",AND(Q34:AC34=""))</formula>
    </cfRule>
  </conditionalFormatting>
  <conditionalFormatting sqref="X34">
    <cfRule type="expression" dxfId="3029" priority="3556">
      <formula>FL34&lt;&gt;""</formula>
    </cfRule>
    <cfRule type="expression" dxfId="3028" priority="3801">
      <formula>AND(P34&lt;&gt;"",OR(Q34:AC34&lt;&gt;""))</formula>
    </cfRule>
    <cfRule type="expression" dxfId="3027" priority="3812">
      <formula>AND(P34="",AND(Q34:AC34=""))</formula>
    </cfRule>
  </conditionalFormatting>
  <conditionalFormatting sqref="Y34">
    <cfRule type="expression" dxfId="3026" priority="3555">
      <formula>FL34&lt;&gt;""</formula>
    </cfRule>
    <cfRule type="expression" dxfId="3025" priority="3800">
      <formula>AND(P34&lt;&gt;"",OR(Q34:AC34&lt;&gt;""))</formula>
    </cfRule>
    <cfRule type="expression" dxfId="3024" priority="3811">
      <formula>AND(P34="",AND(Q34:AC34=""))</formula>
    </cfRule>
  </conditionalFormatting>
  <conditionalFormatting sqref="Z34">
    <cfRule type="expression" dxfId="3023" priority="3554">
      <formula>FL34&lt;&gt;""</formula>
    </cfRule>
    <cfRule type="expression" dxfId="3022" priority="3799">
      <formula>AND(P34&lt;&gt;"",OR(Q34:AC34&lt;&gt;""))</formula>
    </cfRule>
    <cfRule type="expression" dxfId="3021" priority="3810">
      <formula>AND(P34="",AND(Q34:AC34=""))</formula>
    </cfRule>
  </conditionalFormatting>
  <conditionalFormatting sqref="AA34">
    <cfRule type="expression" dxfId="3020" priority="3553">
      <formula>FL34&lt;&gt;""</formula>
    </cfRule>
    <cfRule type="expression" dxfId="3019" priority="3798">
      <formula>AND(P34&lt;&gt;"",OR(Q34:AC34&lt;&gt;""))</formula>
    </cfRule>
    <cfRule type="expression" dxfId="3018" priority="3809">
      <formula>AND(P34="",AND(Q34:AC34=""))</formula>
    </cfRule>
  </conditionalFormatting>
  <conditionalFormatting sqref="AB34">
    <cfRule type="expression" dxfId="3017" priority="3552">
      <formula>FL34&lt;&gt;""</formula>
    </cfRule>
    <cfRule type="expression" dxfId="3016" priority="3797">
      <formula>AND(P34&lt;&gt;"",OR(Q34:AC34&lt;&gt;""))</formula>
    </cfRule>
    <cfRule type="expression" dxfId="3015" priority="3808">
      <formula>AND(P34="",AND(Q34:AC34=""))</formula>
    </cfRule>
  </conditionalFormatting>
  <conditionalFormatting sqref="AC34">
    <cfRule type="expression" dxfId="3014" priority="3551">
      <formula>FL34&lt;&gt;""</formula>
    </cfRule>
    <cfRule type="expression" dxfId="3013" priority="3796">
      <formula>AND(P34&lt;&gt;"",OR(Q34:AC34&lt;&gt;""))</formula>
    </cfRule>
    <cfRule type="expression" dxfId="3012" priority="3807">
      <formula>AND(P34="",AND(Q34:AC34=""))</formula>
    </cfRule>
  </conditionalFormatting>
  <conditionalFormatting sqref="AD34">
    <cfRule type="expression" dxfId="3011" priority="3550">
      <formula>FL34&lt;&gt;""</formula>
    </cfRule>
    <cfRule type="expression" dxfId="3010" priority="3793">
      <formula>AND(AD34="無",OR(AE34:AH34&lt;&gt;""))</formula>
    </cfRule>
    <cfRule type="expression" dxfId="3009" priority="3794">
      <formula>AND(AD34="有",AND(AE34:AH34=""))</formula>
    </cfRule>
    <cfRule type="expression" dxfId="3008" priority="3795">
      <formula>AD34=""</formula>
    </cfRule>
  </conditionalFormatting>
  <conditionalFormatting sqref="AE34">
    <cfRule type="expression" dxfId="3007" priority="3788">
      <formula>AND(AD34="無",OR(AE34:AH34&lt;&gt;""))</formula>
    </cfRule>
    <cfRule type="expression" dxfId="3006" priority="3792">
      <formula>AND(AD34="有",AND(AE34:AH34=""))</formula>
    </cfRule>
  </conditionalFormatting>
  <conditionalFormatting sqref="AF34">
    <cfRule type="expression" dxfId="3005" priority="3787">
      <formula>AND(AD34="無",OR(AE34:AH34&lt;&gt;""))</formula>
    </cfRule>
    <cfRule type="expression" dxfId="3004" priority="3791">
      <formula>AND(AD34="有",AND(AE34:AH34=""))</formula>
    </cfRule>
  </conditionalFormatting>
  <conditionalFormatting sqref="AG34">
    <cfRule type="expression" dxfId="3003" priority="3786">
      <formula>AND(AD34="無",OR(AE34:AH34&lt;&gt;""))</formula>
    </cfRule>
    <cfRule type="expression" dxfId="3002" priority="3790">
      <formula>AND(AD34="有",AND(AE34:AH34=""))</formula>
    </cfRule>
  </conditionalFormatting>
  <conditionalFormatting sqref="AH34">
    <cfRule type="expression" dxfId="3001" priority="3785">
      <formula>AND(AD34="無",OR(AE34:AH34&lt;&gt;""))</formula>
    </cfRule>
    <cfRule type="expression" dxfId="3000" priority="3789">
      <formula>AND(AD34="有",AND(AE34:AH34=""))</formula>
    </cfRule>
  </conditionalFormatting>
  <conditionalFormatting sqref="AI34">
    <cfRule type="expression" dxfId="2999" priority="3549">
      <formula>FL34&lt;&gt;""</formula>
    </cfRule>
    <cfRule type="expression" dxfId="2998" priority="3784">
      <formula>AI34=""</formula>
    </cfRule>
  </conditionalFormatting>
  <conditionalFormatting sqref="AJ34">
    <cfRule type="expression" dxfId="2997" priority="3548">
      <formula>FL34&lt;&gt;""</formula>
    </cfRule>
    <cfRule type="expression" dxfId="2996" priority="3783">
      <formula>AJ34=""</formula>
    </cfRule>
  </conditionalFormatting>
  <conditionalFormatting sqref="AK34">
    <cfRule type="expression" dxfId="2995" priority="3547">
      <formula>FL34&lt;&gt;""</formula>
    </cfRule>
    <cfRule type="expression" dxfId="2994" priority="3782">
      <formula>AK34=""</formula>
    </cfRule>
  </conditionalFormatting>
  <conditionalFormatting sqref="AL34">
    <cfRule type="expression" dxfId="2993" priority="3546">
      <formula>FL34&lt;&gt;""</formula>
    </cfRule>
    <cfRule type="expression" dxfId="2992" priority="3781">
      <formula>AL34=""</formula>
    </cfRule>
  </conditionalFormatting>
  <conditionalFormatting sqref="AM34">
    <cfRule type="expression" dxfId="2991" priority="3545">
      <formula>FL34&lt;&gt;""</formula>
    </cfRule>
    <cfRule type="expression" dxfId="2990" priority="3776">
      <formula>AND(AM34="なし",AN34&lt;&gt;"")</formula>
    </cfRule>
    <cfRule type="expression" dxfId="2989" priority="3777">
      <formula>AND(AM34="あり",AN34="")</formula>
    </cfRule>
    <cfRule type="expression" dxfId="2988" priority="3780">
      <formula>AM34=""</formula>
    </cfRule>
  </conditionalFormatting>
  <conditionalFormatting sqref="AN34">
    <cfRule type="expression" dxfId="2987" priority="3778">
      <formula>AND(AM34="なし",AN34&lt;&gt;"")</formula>
    </cfRule>
    <cfRule type="expression" dxfId="2986" priority="3779">
      <formula>AND(AM34="あり",AN34="")</formula>
    </cfRule>
  </conditionalFormatting>
  <conditionalFormatting sqref="AO34">
    <cfRule type="expression" dxfId="2985" priority="3544">
      <formula>FL34&lt;&gt;""</formula>
    </cfRule>
    <cfRule type="expression" dxfId="2984" priority="3774">
      <formula>AND(AO34&lt;&gt;"",OR(AP34:BC34&lt;&gt;""))</formula>
    </cfRule>
    <cfRule type="expression" dxfId="2983" priority="3775">
      <formula>AND(AO34="",AND(AP34:BC34=""))</formula>
    </cfRule>
  </conditionalFormatting>
  <conditionalFormatting sqref="AP34">
    <cfRule type="expression" dxfId="2982" priority="3543">
      <formula>FL34&lt;&gt;""</formula>
    </cfRule>
    <cfRule type="expression" dxfId="2981" priority="3772">
      <formula>AND(AO34&lt;&gt;"",OR(AP34:BC34&lt;&gt;""))</formula>
    </cfRule>
    <cfRule type="expression" dxfId="2980" priority="3773">
      <formula>AND(AO34="",AND(AP34:BC34=""))</formula>
    </cfRule>
  </conditionalFormatting>
  <conditionalFormatting sqref="AQ34">
    <cfRule type="expression" dxfId="2979" priority="3542">
      <formula>FL34&lt;&gt;""</formula>
    </cfRule>
    <cfRule type="expression" dxfId="2978" priority="3770">
      <formula>AND(AO34&lt;&gt;"",OR(AP34:BC34&lt;&gt;""))</formula>
    </cfRule>
    <cfRule type="expression" dxfId="2977" priority="3771">
      <formula>AND(AO34="",AND(AP34:BC34=""))</formula>
    </cfRule>
  </conditionalFormatting>
  <conditionalFormatting sqref="AR34">
    <cfRule type="expression" dxfId="2976" priority="3541">
      <formula>FL34&lt;&gt;""</formula>
    </cfRule>
    <cfRule type="expression" dxfId="2975" priority="3768">
      <formula>AND(AO34&lt;&gt;"",OR(AP34:BC34&lt;&gt;""))</formula>
    </cfRule>
    <cfRule type="expression" dxfId="2974" priority="3769">
      <formula>AND(AO34="",AND(AP34:BC34=""))</formula>
    </cfRule>
  </conditionalFormatting>
  <conditionalFormatting sqref="AS34">
    <cfRule type="expression" dxfId="2973" priority="3540">
      <formula>FL34&lt;&gt;""</formula>
    </cfRule>
    <cfRule type="expression" dxfId="2972" priority="3766">
      <formula>AND(AO34&lt;&gt;"",OR(AP34:BC34&lt;&gt;""))</formula>
    </cfRule>
    <cfRule type="expression" dxfId="2971" priority="3767">
      <formula>AND(AO34="",AND(AP34:BC34=""))</formula>
    </cfRule>
  </conditionalFormatting>
  <conditionalFormatting sqref="AT34">
    <cfRule type="expression" dxfId="2970" priority="3539">
      <formula>FL34&lt;&gt;""</formula>
    </cfRule>
    <cfRule type="expression" dxfId="2969" priority="3764">
      <formula>AND(AO34&lt;&gt;"",OR(AP34:BC34&lt;&gt;""))</formula>
    </cfRule>
    <cfRule type="expression" dxfId="2968" priority="3765">
      <formula>AND(AO34="",AND(AP34:BC34=""))</formula>
    </cfRule>
  </conditionalFormatting>
  <conditionalFormatting sqref="AU34">
    <cfRule type="expression" dxfId="2967" priority="3538">
      <formula>FL34&lt;&gt;""</formula>
    </cfRule>
    <cfRule type="expression" dxfId="2966" priority="3762">
      <formula>AND(AO34&lt;&gt;"",OR(AP34:BC34&lt;&gt;""))</formula>
    </cfRule>
    <cfRule type="expression" dxfId="2965" priority="3763">
      <formula>AND(AO34="",AND(AP34:BC34=""))</formula>
    </cfRule>
  </conditionalFormatting>
  <conditionalFormatting sqref="AV34">
    <cfRule type="expression" dxfId="2964" priority="3537">
      <formula>FL34&lt;&gt;""</formula>
    </cfRule>
    <cfRule type="expression" dxfId="2963" priority="3760">
      <formula>AND(AO34&lt;&gt;"",OR(AP34:BC34&lt;&gt;""))</formula>
    </cfRule>
    <cfRule type="expression" dxfId="2962" priority="3761">
      <formula>AND(AO34="",AND(AP34:BC34=""))</formula>
    </cfRule>
  </conditionalFormatting>
  <conditionalFormatting sqref="AW34">
    <cfRule type="expression" dxfId="2961" priority="3536">
      <formula>FL34&lt;&gt;""</formula>
    </cfRule>
    <cfRule type="expression" dxfId="2960" priority="3758">
      <formula>AND(AO34&lt;&gt;"",OR(AP34:BC34&lt;&gt;""))</formula>
    </cfRule>
    <cfRule type="expression" dxfId="2959" priority="3759">
      <formula>AND(AO34="",AND(AP34:BC34=""))</formula>
    </cfRule>
  </conditionalFormatting>
  <conditionalFormatting sqref="AX34">
    <cfRule type="expression" dxfId="2958" priority="3535">
      <formula>FL34&lt;&gt;""</formula>
    </cfRule>
    <cfRule type="expression" dxfId="2957" priority="3756">
      <formula>AND(AO34&lt;&gt;"",OR(AP34:BC34&lt;&gt;""))</formula>
    </cfRule>
    <cfRule type="expression" dxfId="2956" priority="3757">
      <formula>AND(AO34="",AND(AP34:BC34=""))</formula>
    </cfRule>
  </conditionalFormatting>
  <conditionalFormatting sqref="AY34">
    <cfRule type="expression" dxfId="2955" priority="3534">
      <formula>FL34&lt;&gt;""</formula>
    </cfRule>
    <cfRule type="expression" dxfId="2954" priority="3754">
      <formula>AND(AO34&lt;&gt;"",OR(AP34:BC34&lt;&gt;""))</formula>
    </cfRule>
    <cfRule type="expression" dxfId="2953" priority="3755">
      <formula>AND(AO34="",AND(AP34:BC34=""))</formula>
    </cfRule>
  </conditionalFormatting>
  <conditionalFormatting sqref="AZ34">
    <cfRule type="expression" dxfId="2952" priority="3533">
      <formula>FL34&lt;&gt;""</formula>
    </cfRule>
    <cfRule type="expression" dxfId="2951" priority="3752">
      <formula>AND(AO34&lt;&gt;"",OR(AP34:BC34&lt;&gt;""))</formula>
    </cfRule>
    <cfRule type="expression" dxfId="2950" priority="3753">
      <formula>AND(AO34="",AND(AP34:BC34=""))</formula>
    </cfRule>
  </conditionalFormatting>
  <conditionalFormatting sqref="BA34">
    <cfRule type="expression" dxfId="2949" priority="3532">
      <formula>FL34&lt;&gt;""</formula>
    </cfRule>
    <cfRule type="expression" dxfId="2948" priority="3750">
      <formula>AND(AO34&lt;&gt;"",OR(AP34:BC34&lt;&gt;""))</formula>
    </cfRule>
    <cfRule type="expression" dxfId="2947" priority="3751">
      <formula>AND(AO34="",AND(AP34:BC34=""))</formula>
    </cfRule>
  </conditionalFormatting>
  <conditionalFormatting sqref="BB34">
    <cfRule type="expression" dxfId="2946" priority="3531">
      <formula>FL34&lt;&gt;""</formula>
    </cfRule>
    <cfRule type="expression" dxfId="2945" priority="3748">
      <formula>AND(AO34&lt;&gt;"",OR(AP34:BC34&lt;&gt;""))</formula>
    </cfRule>
    <cfRule type="expression" dxfId="2944" priority="3749">
      <formula>AND(AO34="",AND(AP34:BC34=""))</formula>
    </cfRule>
  </conditionalFormatting>
  <conditionalFormatting sqref="BC34">
    <cfRule type="expression" dxfId="2943" priority="3530">
      <formula>FL34&lt;&gt;""</formula>
    </cfRule>
    <cfRule type="expression" dxfId="2942" priority="3746">
      <formula>AND(AO34&lt;&gt;"",OR(AP34:BC34&lt;&gt;""))</formula>
    </cfRule>
    <cfRule type="expression" dxfId="2941" priority="3747">
      <formula>AND(AO34="",AND(AP34:BC34=""))</formula>
    </cfRule>
  </conditionalFormatting>
  <conditionalFormatting sqref="BF34">
    <cfRule type="expression" dxfId="2940" priority="3587">
      <formula>AND(BD34="独居",BF34&gt;=1)</formula>
    </cfRule>
    <cfRule type="expression" dxfId="2939" priority="3744">
      <formula>AND(BD34="同居",AND(BM34="",BF34&lt;&gt;COUNTA(BH34:BL34)))</formula>
    </cfRule>
    <cfRule type="expression" dxfId="2938" priority="3745">
      <formula>AND(BD34="同居",OR(BF34="",BF34=0))</formula>
    </cfRule>
  </conditionalFormatting>
  <conditionalFormatting sqref="BG34">
    <cfRule type="expression" dxfId="2937" priority="3742">
      <formula>AND(BD34="独居",BG34&gt;=1)</formula>
    </cfRule>
    <cfRule type="expression" dxfId="2936" priority="3743">
      <formula>AND(BD34="同居",OR(BG34="",BG34&gt;BF34))</formula>
    </cfRule>
  </conditionalFormatting>
  <conditionalFormatting sqref="BH34">
    <cfRule type="expression" dxfId="2935" priority="3735">
      <formula>AND(BD34="独居",OR(BH34:BM34&lt;&gt;""))</formula>
    </cfRule>
    <cfRule type="expression" dxfId="2934" priority="3741">
      <formula>AND(BD34="同居",AND(BM34="",BF34&lt;&gt;COUNTA(BH34:BL34)))</formula>
    </cfRule>
  </conditionalFormatting>
  <conditionalFormatting sqref="BI34">
    <cfRule type="expression" dxfId="2933" priority="3734">
      <formula>AND(BD34="独居",OR(BH34:BM34&lt;&gt;""))</formula>
    </cfRule>
    <cfRule type="expression" dxfId="2932" priority="3740">
      <formula>AND(BD34="同居",AND(BM34="",BF34&lt;&gt;COUNTA(BH34:BL34)))</formula>
    </cfRule>
  </conditionalFormatting>
  <conditionalFormatting sqref="BJ34">
    <cfRule type="expression" dxfId="2931" priority="3733">
      <formula>AND(BD34="独居",OR(BH34:BM34&lt;&gt;""))</formula>
    </cfRule>
    <cfRule type="expression" dxfId="2930" priority="3739">
      <formula>AND(BD34="同居",AND(BM34="",BF34&lt;&gt;COUNTA(BH34:BL34)))</formula>
    </cfRule>
  </conditionalFormatting>
  <conditionalFormatting sqref="BK34">
    <cfRule type="expression" dxfId="2929" priority="3732">
      <formula>AND(BD34="独居",OR(BH34:BM34&lt;&gt;""))</formula>
    </cfRule>
    <cfRule type="expression" dxfId="2928" priority="3738">
      <formula>AND(BD34="同居",AND(BM34="",BF34&lt;&gt;COUNTA(BH34:BL34)))</formula>
    </cfRule>
  </conditionalFormatting>
  <conditionalFormatting sqref="BL34">
    <cfRule type="expression" dxfId="2927" priority="3731">
      <formula>AND(BD34="独居",OR(BH34:BM34&lt;&gt;""))</formula>
    </cfRule>
    <cfRule type="expression" dxfId="2926" priority="3737">
      <formula>AND(BD34="同居",AND(BM34="",BF34&lt;&gt;COUNTA(BH34:BL34)))</formula>
    </cfRule>
  </conditionalFormatting>
  <conditionalFormatting sqref="BM34">
    <cfRule type="expression" dxfId="2925" priority="3730">
      <formula>AND(BD34="独居",OR(BH34:BM34&lt;&gt;""))</formula>
    </cfRule>
    <cfRule type="expression" dxfId="2924" priority="3736">
      <formula>AND(BD34="同居",AND(BM34="",BF34&lt;&gt;COUNTA(BH34:BL34)))</formula>
    </cfRule>
  </conditionalFormatting>
  <conditionalFormatting sqref="CF34">
    <cfRule type="expression" dxfId="2923" priority="3517">
      <formula>FL34&lt;&gt;""</formula>
    </cfRule>
    <cfRule type="expression" dxfId="2922" priority="3729">
      <formula>CF34=""</formula>
    </cfRule>
  </conditionalFormatting>
  <conditionalFormatting sqref="CG34">
    <cfRule type="expression" dxfId="2921" priority="3516">
      <formula>FL34&lt;&gt;""</formula>
    </cfRule>
    <cfRule type="expression" dxfId="2920" priority="3728">
      <formula>CG34=""</formula>
    </cfRule>
  </conditionalFormatting>
  <conditionalFormatting sqref="CH34">
    <cfRule type="expression" dxfId="2919" priority="3515">
      <formula>FL34&lt;&gt;""</formula>
    </cfRule>
    <cfRule type="expression" dxfId="2918" priority="3727">
      <formula>CH34=""</formula>
    </cfRule>
  </conditionalFormatting>
  <conditionalFormatting sqref="CI34">
    <cfRule type="expression" dxfId="2917" priority="3514">
      <formula>FL34&lt;&gt;""</formula>
    </cfRule>
    <cfRule type="expression" dxfId="2916" priority="3726">
      <formula>CI34=""</formula>
    </cfRule>
  </conditionalFormatting>
  <conditionalFormatting sqref="CJ34">
    <cfRule type="expression" dxfId="2915" priority="3513">
      <formula>FL34&lt;&gt;""</formula>
    </cfRule>
    <cfRule type="expression" dxfId="2914" priority="3725">
      <formula>CJ34=""</formula>
    </cfRule>
  </conditionalFormatting>
  <conditionalFormatting sqref="CK34">
    <cfRule type="expression" dxfId="2913" priority="3512">
      <formula>FL34&lt;&gt;""</formula>
    </cfRule>
    <cfRule type="expression" dxfId="2912" priority="3724">
      <formula>CK34=""</formula>
    </cfRule>
  </conditionalFormatting>
  <conditionalFormatting sqref="CL34">
    <cfRule type="expression" dxfId="2911" priority="3511">
      <formula>FL34&lt;&gt;""</formula>
    </cfRule>
    <cfRule type="expression" dxfId="2910" priority="3723">
      <formula>CL34=""</formula>
    </cfRule>
  </conditionalFormatting>
  <conditionalFormatting sqref="CM34">
    <cfRule type="expression" dxfId="2909" priority="3510">
      <formula>FL34&lt;&gt;""</formula>
    </cfRule>
    <cfRule type="expression" dxfId="2908" priority="3722">
      <formula>CM34=""</formula>
    </cfRule>
  </conditionalFormatting>
  <conditionalFormatting sqref="CN34">
    <cfRule type="expression" dxfId="2907" priority="3586">
      <formula>AND(CM34=0,CN34&lt;&gt;"")</formula>
    </cfRule>
    <cfRule type="expression" dxfId="2906" priority="3721">
      <formula>AND(CM34&gt;0,CN34="")</formula>
    </cfRule>
  </conditionalFormatting>
  <conditionalFormatting sqref="CO34">
    <cfRule type="expression" dxfId="2905" priority="3509">
      <formula>FL34&lt;&gt;""</formula>
    </cfRule>
    <cfRule type="expression" dxfId="2904" priority="3719">
      <formula>AND(CO34&lt;&gt;"",OR(CP34:CS34&lt;&gt;""))</formula>
    </cfRule>
    <cfRule type="expression" dxfId="2903" priority="3720">
      <formula>AND(CO34="",AND(CP34:CS34=""))</formula>
    </cfRule>
  </conditionalFormatting>
  <conditionalFormatting sqref="CP34">
    <cfRule type="expression" dxfId="2902" priority="3508">
      <formula>FL34&lt;&gt;""</formula>
    </cfRule>
    <cfRule type="expression" dxfId="2901" priority="3717">
      <formula>AND(CO34&lt;&gt;"",OR(CP34:CS34&lt;&gt;""))</formula>
    </cfRule>
    <cfRule type="expression" dxfId="2900" priority="3718">
      <formula>AND(CO34="",AND(CP34:CS34=""))</formula>
    </cfRule>
  </conditionalFormatting>
  <conditionalFormatting sqref="CQ34">
    <cfRule type="expression" dxfId="2899" priority="3507">
      <formula>FL34&lt;&gt;""</formula>
    </cfRule>
    <cfRule type="expression" dxfId="2898" priority="3715">
      <formula>AND(CO34&lt;&gt;"",OR(CP34:CS34&lt;&gt;""))</formula>
    </cfRule>
    <cfRule type="expression" dxfId="2897" priority="3716">
      <formula>AND(CO34="",AND(CP34:CS34=""))</formula>
    </cfRule>
  </conditionalFormatting>
  <conditionalFormatting sqref="CR34">
    <cfRule type="expression" dxfId="2896" priority="3506">
      <formula>FL34&lt;&gt;""</formula>
    </cfRule>
    <cfRule type="expression" dxfId="2895" priority="3713">
      <formula>AND(CO34&lt;&gt;"",OR(CP34:CS34&lt;&gt;""))</formula>
    </cfRule>
    <cfRule type="expression" dxfId="2894" priority="3714">
      <formula>AND(CO34="",AND(CP34:CS34=""))</formula>
    </cfRule>
  </conditionalFormatting>
  <conditionalFormatting sqref="CS34">
    <cfRule type="expression" dxfId="2893" priority="3505">
      <formula>FL34&lt;&gt;""</formula>
    </cfRule>
    <cfRule type="expression" dxfId="2892" priority="3711">
      <formula>AND(CO34&lt;&gt;"",OR(CP34:CS34&lt;&gt;""))</formula>
    </cfRule>
    <cfRule type="expression" dxfId="2891" priority="3712">
      <formula>AND(CO34="",AND(CP34:CS34=""))</formula>
    </cfRule>
  </conditionalFormatting>
  <conditionalFormatting sqref="CT34">
    <cfRule type="expression" dxfId="2890" priority="3504">
      <formula>FL34&lt;&gt;""</formula>
    </cfRule>
    <cfRule type="expression" dxfId="2889" priority="3710">
      <formula>CT34=""</formula>
    </cfRule>
  </conditionalFormatting>
  <conditionalFormatting sqref="CU34">
    <cfRule type="expression" dxfId="2888" priority="3503">
      <formula>FL34&lt;&gt;""</formula>
    </cfRule>
    <cfRule type="expression" dxfId="2887" priority="3709">
      <formula>CU34=""</formula>
    </cfRule>
  </conditionalFormatting>
  <conditionalFormatting sqref="CV34">
    <cfRule type="expression" dxfId="2886" priority="3502">
      <formula>FL34&lt;&gt;""</formula>
    </cfRule>
    <cfRule type="expression" dxfId="2885" priority="3707">
      <formula>AND(CV34&lt;&gt;"",OR(CW34:DH34&lt;&gt;""))</formula>
    </cfRule>
    <cfRule type="expression" dxfId="2884" priority="3708">
      <formula>AND(CV34="",AND(CW34:DH34=""))</formula>
    </cfRule>
  </conditionalFormatting>
  <conditionalFormatting sqref="CW34">
    <cfRule type="expression" dxfId="2883" priority="3501">
      <formula>FL34&lt;&gt;""</formula>
    </cfRule>
    <cfRule type="expression" dxfId="2882" priority="3681">
      <formula>AND(CX34&lt;&gt;"",CW34="")</formula>
    </cfRule>
    <cfRule type="expression" dxfId="2881" priority="3705">
      <formula>AND(CV34&lt;&gt;"",OR(CW34:DH34&lt;&gt;""))</formula>
    </cfRule>
    <cfRule type="expression" dxfId="2880" priority="3706">
      <formula>AND(CV34="",AND(CW34:DH34=""))</formula>
    </cfRule>
  </conditionalFormatting>
  <conditionalFormatting sqref="CX34">
    <cfRule type="expression" dxfId="2879" priority="3500">
      <formula>FL34&lt;&gt;""</formula>
    </cfRule>
    <cfRule type="expression" dxfId="2878" priority="3682">
      <formula>AND(CW34&lt;&gt;"",CX34="")</formula>
    </cfRule>
    <cfRule type="expression" dxfId="2877" priority="3703">
      <formula>AND(CV34&lt;&gt;"",OR(CW34:DH34&lt;&gt;""))</formula>
    </cfRule>
    <cfRule type="expression" dxfId="2876" priority="3704">
      <formula>AND(CV34="",AND(CW34:DH34=""))</formula>
    </cfRule>
  </conditionalFormatting>
  <conditionalFormatting sqref="CY34">
    <cfRule type="expression" dxfId="2875" priority="3499">
      <formula>FL34&lt;&gt;""</formula>
    </cfRule>
    <cfRule type="expression" dxfId="2874" priority="3701">
      <formula>AND(CV34&lt;&gt;"",OR(CW34:DH34&lt;&gt;""))</formula>
    </cfRule>
    <cfRule type="expression" dxfId="2873" priority="3702">
      <formula>AND(CV34="",AND(CW34:DH34=""))</formula>
    </cfRule>
  </conditionalFormatting>
  <conditionalFormatting sqref="CZ34">
    <cfRule type="expression" dxfId="2872" priority="3498">
      <formula>FL34&lt;&gt;""</formula>
    </cfRule>
    <cfRule type="expression" dxfId="2871" priority="3679">
      <formula>AND(DA34&lt;&gt;"",CZ34="")</formula>
    </cfRule>
    <cfRule type="expression" dxfId="2870" priority="3699">
      <formula>AND(CV34&lt;&gt;"",OR(CW34:DH34&lt;&gt;""))</formula>
    </cfRule>
    <cfRule type="expression" dxfId="2869" priority="3700">
      <formula>AND(CV34="",AND(CW34:DH34=""))</formula>
    </cfRule>
  </conditionalFormatting>
  <conditionalFormatting sqref="DA34">
    <cfRule type="expression" dxfId="2868" priority="3497">
      <formula>FL34&lt;&gt;""</formula>
    </cfRule>
    <cfRule type="expression" dxfId="2867" priority="3680">
      <formula>AND(CZ34&lt;&gt;"",DA34="")</formula>
    </cfRule>
    <cfRule type="expression" dxfId="2866" priority="3697">
      <formula>AND(CV34&lt;&gt;"",OR(CW34:DH34&lt;&gt;""))</formula>
    </cfRule>
    <cfRule type="expression" dxfId="2865" priority="3698">
      <formula>AND(CV34="",AND(CW34:DH34=""))</formula>
    </cfRule>
  </conditionalFormatting>
  <conditionalFormatting sqref="DB34">
    <cfRule type="expression" dxfId="2864" priority="3496">
      <formula>FL34&lt;&gt;""</formula>
    </cfRule>
    <cfRule type="expression" dxfId="2863" priority="3695">
      <formula>AND(CV34&lt;&gt;"",OR(CW34:DH34&lt;&gt;""))</formula>
    </cfRule>
    <cfRule type="expression" dxfId="2862" priority="3696">
      <formula>AND(CV34="",AND(CW34:DH34=""))</formula>
    </cfRule>
  </conditionalFormatting>
  <conditionalFormatting sqref="DC34">
    <cfRule type="expression" dxfId="2861" priority="3495">
      <formula>FL34&lt;&gt;""</formula>
    </cfRule>
    <cfRule type="expression" dxfId="2860" priority="3693">
      <formula>AND(CV34&lt;&gt;"",OR(CW34:DH34&lt;&gt;""))</formula>
    </cfRule>
    <cfRule type="expression" dxfId="2859" priority="3694">
      <formula>AND(CV34="",AND(CW34:DH34=""))</formula>
    </cfRule>
  </conditionalFormatting>
  <conditionalFormatting sqref="DD34">
    <cfRule type="expression" dxfId="2858" priority="3494">
      <formula>FL34&lt;&gt;""</formula>
    </cfRule>
    <cfRule type="expression" dxfId="2857" priority="3691">
      <formula>AND(CV34&lt;&gt;"",OR(CW34:DH34&lt;&gt;""))</formula>
    </cfRule>
    <cfRule type="expression" dxfId="2856" priority="3692">
      <formula>AND(CV34="",AND(CW34:DH34=""))</formula>
    </cfRule>
  </conditionalFormatting>
  <conditionalFormatting sqref="DE34">
    <cfRule type="expression" dxfId="2855" priority="3493">
      <formula>FL34&lt;&gt;""</formula>
    </cfRule>
    <cfRule type="expression" dxfId="2854" priority="3675">
      <formula>AND(DF34&lt;&gt;"",DE34="")</formula>
    </cfRule>
    <cfRule type="expression" dxfId="2853" priority="3689">
      <formula>AND(CV34&lt;&gt;"",OR(CW34:DH34&lt;&gt;""))</formula>
    </cfRule>
    <cfRule type="expression" dxfId="2852" priority="3690">
      <formula>AND(CV34="",AND(CW34:DH34=""))</formula>
    </cfRule>
  </conditionalFormatting>
  <conditionalFormatting sqref="DF34">
    <cfRule type="expression" dxfId="2851" priority="3492">
      <formula>FL34&lt;&gt;""</formula>
    </cfRule>
    <cfRule type="expression" dxfId="2850" priority="3676">
      <formula>AND(DE34&lt;&gt;"",DF34="")</formula>
    </cfRule>
    <cfRule type="expression" dxfId="2849" priority="3687">
      <formula>AND(CV34&lt;&gt;"",OR(CW34:DH34&lt;&gt;""))</formula>
    </cfRule>
    <cfRule type="expression" dxfId="2848" priority="3688">
      <formula>AND(CV34="",AND(CW34:DH34=""))</formula>
    </cfRule>
  </conditionalFormatting>
  <conditionalFormatting sqref="DG34">
    <cfRule type="expression" dxfId="2847" priority="3491">
      <formula>FL34&lt;&gt;""</formula>
    </cfRule>
    <cfRule type="expression" dxfId="2846" priority="3685">
      <formula>AND(CV34&lt;&gt;"",OR(CW34:DH34&lt;&gt;""))</formula>
    </cfRule>
    <cfRule type="expression" dxfId="2845" priority="3686">
      <formula>AND(CV34="",AND(CW34:DH34=""))</formula>
    </cfRule>
  </conditionalFormatting>
  <conditionalFormatting sqref="DH34">
    <cfRule type="expression" dxfId="2844" priority="3490">
      <formula>FL34&lt;&gt;""</formula>
    </cfRule>
    <cfRule type="expression" dxfId="2843" priority="3683">
      <formula>AND(CV34&lt;&gt;"",OR(CW34:DH34&lt;&gt;""))</formula>
    </cfRule>
    <cfRule type="expression" dxfId="2842" priority="3684">
      <formula>AND(CV34="",AND(CW34:DH34=""))</formula>
    </cfRule>
  </conditionalFormatting>
  <conditionalFormatting sqref="DI34">
    <cfRule type="expression" dxfId="2841" priority="3489">
      <formula>FL34&lt;&gt;""</formula>
    </cfRule>
    <cfRule type="expression" dxfId="2840" priority="3678">
      <formula>DI34=""</formula>
    </cfRule>
  </conditionalFormatting>
  <conditionalFormatting sqref="DJ34">
    <cfRule type="expression" dxfId="2839" priority="3488">
      <formula>FL34&lt;&gt;""</formula>
    </cfRule>
    <cfRule type="expression" dxfId="2838" priority="3677">
      <formula>AND(DI34&lt;&gt;"自立",DJ34="")</formula>
    </cfRule>
  </conditionalFormatting>
  <conditionalFormatting sqref="DK34">
    <cfRule type="expression" dxfId="2837" priority="3487">
      <formula>FL34&lt;&gt;""</formula>
    </cfRule>
    <cfRule type="expression" dxfId="2836" priority="3674">
      <formula>DK34=""</formula>
    </cfRule>
  </conditionalFormatting>
  <conditionalFormatting sqref="DL34">
    <cfRule type="expression" dxfId="2835" priority="3672">
      <formula>AND(DK34&lt;&gt;"アレルギー食",DL34&lt;&gt;"")</formula>
    </cfRule>
    <cfRule type="expression" dxfId="2834" priority="3673">
      <formula>AND(DK34="アレルギー食",DL34="")</formula>
    </cfRule>
  </conditionalFormatting>
  <conditionalFormatting sqref="DM34">
    <cfRule type="expression" dxfId="2833" priority="3486">
      <formula>FL34&lt;&gt;""</formula>
    </cfRule>
    <cfRule type="expression" dxfId="2832" priority="3671">
      <formula>DM34=""</formula>
    </cfRule>
  </conditionalFormatting>
  <conditionalFormatting sqref="DN34">
    <cfRule type="expression" dxfId="2831" priority="3485">
      <formula>FL34&lt;&gt;""</formula>
    </cfRule>
    <cfRule type="expression" dxfId="2830" priority="3665">
      <formula>AND(DN34&lt;&gt;"",DM34="")</formula>
    </cfRule>
    <cfRule type="expression" dxfId="2829" priority="3669">
      <formula>AND(DM34&lt;&gt;"自立",DN34="")</formula>
    </cfRule>
    <cfRule type="expression" dxfId="2828" priority="3670">
      <formula>AND(DM34="自立",DN34&lt;&gt;"")</formula>
    </cfRule>
  </conditionalFormatting>
  <conditionalFormatting sqref="DO34">
    <cfRule type="expression" dxfId="2827" priority="3484">
      <formula>FL34&lt;&gt;""</formula>
    </cfRule>
    <cfRule type="expression" dxfId="2826" priority="3668">
      <formula>DO34=""</formula>
    </cfRule>
  </conditionalFormatting>
  <conditionalFormatting sqref="DP34">
    <cfRule type="expression" dxfId="2825" priority="3483">
      <formula>FL34&lt;&gt;""</formula>
    </cfRule>
    <cfRule type="expression" dxfId="2824" priority="3664">
      <formula>AND(DP34&lt;&gt;"",DO34="")</formula>
    </cfRule>
    <cfRule type="expression" dxfId="2823" priority="3666">
      <formula>AND(DO34&lt;&gt;"自立",DP34="")</formula>
    </cfRule>
    <cfRule type="expression" dxfId="2822" priority="3667">
      <formula>AND(DO34="自立",DP34&lt;&gt;"")</formula>
    </cfRule>
  </conditionalFormatting>
  <conditionalFormatting sqref="DQ34">
    <cfRule type="expression" dxfId="2821" priority="3482">
      <formula>FL34&lt;&gt;""</formula>
    </cfRule>
    <cfRule type="expression" dxfId="2820" priority="3663">
      <formula>DQ34=""</formula>
    </cfRule>
  </conditionalFormatting>
  <conditionalFormatting sqref="DR34">
    <cfRule type="expression" dxfId="2819" priority="3481">
      <formula>FL34&lt;&gt;""</formula>
    </cfRule>
    <cfRule type="expression" dxfId="2818" priority="3660">
      <formula>AND(DR34&lt;&gt;"",DQ34="")</formula>
    </cfRule>
    <cfRule type="expression" dxfId="2817" priority="3661">
      <formula>AND(DQ34&lt;&gt;"自立",DR34="")</formula>
    </cfRule>
    <cfRule type="expression" dxfId="2816" priority="3662">
      <formula>AND(DQ34="自立",DR34&lt;&gt;"")</formula>
    </cfRule>
  </conditionalFormatting>
  <conditionalFormatting sqref="DS34">
    <cfRule type="expression" dxfId="2815" priority="3480">
      <formula>FL34&lt;&gt;""</formula>
    </cfRule>
    <cfRule type="expression" dxfId="2814" priority="3659">
      <formula>DS34=""</formula>
    </cfRule>
  </conditionalFormatting>
  <conditionalFormatting sqref="DU34">
    <cfRule type="expression" dxfId="2813" priority="3478">
      <formula>FL34&lt;&gt;""</formula>
    </cfRule>
    <cfRule type="expression" dxfId="2812" priority="3658">
      <formula>DU34=""</formula>
    </cfRule>
  </conditionalFormatting>
  <conditionalFormatting sqref="DZ34">
    <cfRule type="expression" dxfId="2811" priority="3476">
      <formula>FL34&lt;&gt;""</formula>
    </cfRule>
    <cfRule type="expression" dxfId="2810" priority="3608">
      <formula>AND(EA34&lt;&gt;"",DZ34&lt;&gt;"その他")</formula>
    </cfRule>
    <cfRule type="expression" dxfId="2809" priority="3657">
      <formula>DZ34=""</formula>
    </cfRule>
  </conditionalFormatting>
  <conditionalFormatting sqref="EA34">
    <cfRule type="expression" dxfId="2808" priority="3655">
      <formula>AND(DZ34&lt;&gt;"その他",EA34&lt;&gt;"")</formula>
    </cfRule>
    <cfRule type="expression" dxfId="2807" priority="3656">
      <formula>AND(DZ34="その他",EA34="")</formula>
    </cfRule>
  </conditionalFormatting>
  <conditionalFormatting sqref="EB34">
    <cfRule type="expression" dxfId="2806" priority="3475">
      <formula>FL34&lt;&gt;""</formula>
    </cfRule>
    <cfRule type="expression" dxfId="2805" priority="3654">
      <formula>AND(EB34:EH34="")</formula>
    </cfRule>
  </conditionalFormatting>
  <conditionalFormatting sqref="EC34">
    <cfRule type="expression" dxfId="2804" priority="3474">
      <formula>FL34&lt;&gt;""</formula>
    </cfRule>
    <cfRule type="expression" dxfId="2803" priority="3653">
      <formula>AND(EB34:EH34="")</formula>
    </cfRule>
  </conditionalFormatting>
  <conditionalFormatting sqref="ED34">
    <cfRule type="expression" dxfId="2802" priority="3473">
      <formula>FL34&lt;&gt;""</formula>
    </cfRule>
    <cfRule type="expression" dxfId="2801" priority="3652">
      <formula>AND(EB34:EH34="")</formula>
    </cfRule>
  </conditionalFormatting>
  <conditionalFormatting sqref="EE34">
    <cfRule type="expression" dxfId="2800" priority="3472">
      <formula>FL34&lt;&gt;""</formula>
    </cfRule>
    <cfRule type="expression" dxfId="2799" priority="3651">
      <formula>AND(EB34:EH34="")</formula>
    </cfRule>
  </conditionalFormatting>
  <conditionalFormatting sqref="EF34">
    <cfRule type="expression" dxfId="2798" priority="3471">
      <formula>FL34&lt;&gt;""</formula>
    </cfRule>
    <cfRule type="expression" dxfId="2797" priority="3650">
      <formula>AND(EB34:EH34="")</formula>
    </cfRule>
  </conditionalFormatting>
  <conditionalFormatting sqref="EG34">
    <cfRule type="expression" dxfId="2796" priority="3470">
      <formula>FL34&lt;&gt;""</formula>
    </cfRule>
    <cfRule type="expression" dxfId="2795" priority="3649">
      <formula>AND(EB34:EH34="")</formula>
    </cfRule>
  </conditionalFormatting>
  <conditionalFormatting sqref="EH34">
    <cfRule type="expression" dxfId="2794" priority="3469">
      <formula>FL34&lt;&gt;""</formula>
    </cfRule>
    <cfRule type="expression" dxfId="2793" priority="3648">
      <formula>AND(EB34:EH34="")</formula>
    </cfRule>
  </conditionalFormatting>
  <conditionalFormatting sqref="EK34">
    <cfRule type="expression" dxfId="2792" priority="3468">
      <formula>FL34&lt;&gt;""</formula>
    </cfRule>
    <cfRule type="expression" dxfId="2791" priority="3646">
      <formula>AND(EJ34&lt;&gt;"",EK34&lt;&gt;"")</formula>
    </cfRule>
    <cfRule type="expression" dxfId="2790" priority="3647">
      <formula>AND(EJ34="",EK34="")</formula>
    </cfRule>
  </conditionalFormatting>
  <conditionalFormatting sqref="EL34">
    <cfRule type="expression" dxfId="2789" priority="3467">
      <formula>FL34&lt;&gt;""</formula>
    </cfRule>
    <cfRule type="expression" dxfId="2788" priority="3644">
      <formula>AND(EJ34&lt;&gt;"",EL34&lt;&gt;"")</formula>
    </cfRule>
    <cfRule type="expression" dxfId="2787" priority="3645">
      <formula>AND(EJ34="",EL34="")</formula>
    </cfRule>
  </conditionalFormatting>
  <conditionalFormatting sqref="EM34">
    <cfRule type="expression" dxfId="2786" priority="3466">
      <formula>FL34&lt;&gt;""</formula>
    </cfRule>
    <cfRule type="expression" dxfId="2785" priority="3642">
      <formula>AND(EJ34&lt;&gt;"",EM34&lt;&gt;"")</formula>
    </cfRule>
    <cfRule type="expression" dxfId="2784" priority="3643">
      <formula>AND(EJ34="",EM34="")</formula>
    </cfRule>
  </conditionalFormatting>
  <conditionalFormatting sqref="EO34">
    <cfRule type="expression" dxfId="2783" priority="3636">
      <formula>AND(EJ34&lt;&gt;"",EO34&lt;&gt;"")</formula>
    </cfRule>
    <cfRule type="expression" dxfId="2782" priority="3640">
      <formula>AND(EO34&lt;&gt;"",EN34="")</formula>
    </cfRule>
    <cfRule type="expression" dxfId="2781" priority="3641">
      <formula>AND(EN34&lt;&gt;"",EO34="")</formula>
    </cfRule>
  </conditionalFormatting>
  <conditionalFormatting sqref="EP34">
    <cfRule type="expression" dxfId="2780" priority="3635">
      <formula>AND(EJ34&lt;&gt;"",EP34&lt;&gt;"")</formula>
    </cfRule>
    <cfRule type="expression" dxfId="2779" priority="3638">
      <formula>AND(EP34&lt;&gt;"",EN34="")</formula>
    </cfRule>
    <cfRule type="expression" dxfId="2778" priority="3639">
      <formula>AND(EN34&lt;&gt;"",EP34="")</formula>
    </cfRule>
  </conditionalFormatting>
  <conditionalFormatting sqref="EN34">
    <cfRule type="expression" dxfId="2777" priority="3637">
      <formula>AND(EJ34&lt;&gt;"",EN34&lt;&gt;"")</formula>
    </cfRule>
  </conditionalFormatting>
  <conditionalFormatting sqref="ER34">
    <cfRule type="expression" dxfId="2776" priority="3465">
      <formula>FL34&lt;&gt;""</formula>
    </cfRule>
    <cfRule type="expression" dxfId="2775" priority="3633">
      <formula>AND(EQ34&lt;&gt;"",ER34&lt;&gt;"")</formula>
    </cfRule>
    <cfRule type="expression" dxfId="2774" priority="3634">
      <formula>AND(EQ34="",ER34="")</formula>
    </cfRule>
  </conditionalFormatting>
  <conditionalFormatting sqref="ES34">
    <cfRule type="expression" dxfId="2773" priority="3464">
      <formula>FL34&lt;&gt;""</formula>
    </cfRule>
    <cfRule type="expression" dxfId="2772" priority="3631">
      <formula>AND(EQ34&lt;&gt;"",ES34&lt;&gt;"")</formula>
    </cfRule>
    <cfRule type="expression" dxfId="2771" priority="3632">
      <formula>AND(EQ34="",ES34="")</formula>
    </cfRule>
  </conditionalFormatting>
  <conditionalFormatting sqref="ET34">
    <cfRule type="expression" dxfId="2770" priority="3463">
      <formula>FL34&lt;&gt;""</formula>
    </cfRule>
    <cfRule type="expression" dxfId="2769" priority="3629">
      <formula>AND(EQ34&lt;&gt;"",ET34&lt;&gt;"")</formula>
    </cfRule>
    <cfRule type="expression" dxfId="2768" priority="3630">
      <formula>AND(EQ34="",ET34="")</formula>
    </cfRule>
  </conditionalFormatting>
  <conditionalFormatting sqref="EV34">
    <cfRule type="expression" dxfId="2767" priority="3623">
      <formula>AND(EQ34&lt;&gt;"",EV34&lt;&gt;"")</formula>
    </cfRule>
    <cfRule type="expression" dxfId="2766" priority="3627">
      <formula>AND(EV34&lt;&gt;"",EU34="")</formula>
    </cfRule>
    <cfRule type="expression" dxfId="2765" priority="3628">
      <formula>AND(EU34&lt;&gt;"",EV34="")</formula>
    </cfRule>
  </conditionalFormatting>
  <conditionalFormatting sqref="EW34">
    <cfRule type="expression" dxfId="2764" priority="3622">
      <formula>AND(EQ34&lt;&gt;"",EW34&lt;&gt;"")</formula>
    </cfRule>
    <cfRule type="expression" dxfId="2763" priority="3625">
      <formula>AND(EW34&lt;&gt;"",EU34="")</formula>
    </cfRule>
    <cfRule type="expression" dxfId="2762" priority="3626">
      <formula>AND(EU34&lt;&gt;"",EW34="")</formula>
    </cfRule>
  </conditionalFormatting>
  <conditionalFormatting sqref="EU34">
    <cfRule type="expression" dxfId="2761" priority="3624">
      <formula>AND(EQ34&lt;&gt;"",EU34&lt;&gt;"")</formula>
    </cfRule>
  </conditionalFormatting>
  <conditionalFormatting sqref="EQ34">
    <cfRule type="expression" dxfId="2760" priority="3621">
      <formula>AND(EQ34&lt;&gt;"",OR(ER34:EW34&lt;&gt;""))</formula>
    </cfRule>
  </conditionalFormatting>
  <conditionalFormatting sqref="EJ34">
    <cfRule type="expression" dxfId="2759" priority="3620">
      <formula>AND(EJ34&lt;&gt;"",OR(EK34:EP34&lt;&gt;""))</formula>
    </cfRule>
  </conditionalFormatting>
  <conditionalFormatting sqref="EX34">
    <cfRule type="expression" dxfId="2758" priority="3462">
      <formula>FL34&lt;&gt;""</formula>
    </cfRule>
    <cfRule type="expression" dxfId="2757" priority="3619">
      <formula>AND(EX34:FC34="")</formula>
    </cfRule>
  </conditionalFormatting>
  <conditionalFormatting sqref="EY34">
    <cfRule type="expression" dxfId="2756" priority="3461">
      <formula>FL34&lt;&gt;""</formula>
    </cfRule>
    <cfRule type="expression" dxfId="2755" priority="3618">
      <formula>AND(EX34:FC34="")</formula>
    </cfRule>
  </conditionalFormatting>
  <conditionalFormatting sqref="EZ34">
    <cfRule type="expression" dxfId="2754" priority="3460">
      <formula>FL34&lt;&gt;""</formula>
    </cfRule>
    <cfRule type="expression" dxfId="2753" priority="3617">
      <formula>AND(EX34:FC34="")</formula>
    </cfRule>
  </conditionalFormatting>
  <conditionalFormatting sqref="FA34">
    <cfRule type="expression" dxfId="2752" priority="3459">
      <formula>FL34&lt;&gt;""</formula>
    </cfRule>
    <cfRule type="expression" dxfId="2751" priority="3616">
      <formula>AND(EX34:FC34="")</formula>
    </cfRule>
  </conditionalFormatting>
  <conditionalFormatting sqref="FC34">
    <cfRule type="expression" dxfId="2750" priority="3457">
      <formula>FL34&lt;&gt;""</formula>
    </cfRule>
    <cfRule type="expression" dxfId="2749" priority="3615">
      <formula>AND(EX34:FC34="")</formula>
    </cfRule>
  </conditionalFormatting>
  <conditionalFormatting sqref="FB34">
    <cfRule type="expression" dxfId="2748" priority="3458">
      <formula>FL34&lt;&gt;""</formula>
    </cfRule>
    <cfRule type="expression" dxfId="2747" priority="3614">
      <formula>AND(EX34:FC34="")</formula>
    </cfRule>
  </conditionalFormatting>
  <conditionalFormatting sqref="FD34">
    <cfRule type="expression" dxfId="2746" priority="3456">
      <formula>FL34&lt;&gt;""</formula>
    </cfRule>
    <cfRule type="expression" dxfId="2745" priority="3613">
      <formula>FD34=""</formula>
    </cfRule>
  </conditionalFormatting>
  <conditionalFormatting sqref="FE34">
    <cfRule type="expression" dxfId="2744" priority="3611">
      <formula>AND(FD34&lt;&gt;"2人以上の体制",FE34&lt;&gt;"")</formula>
    </cfRule>
    <cfRule type="expression" dxfId="2743" priority="3612">
      <formula>AND(FD34="2人以上の体制",FE34="")</formula>
    </cfRule>
  </conditionalFormatting>
  <conditionalFormatting sqref="FF34">
    <cfRule type="expression" dxfId="2742" priority="3455">
      <formula>FL34&lt;&gt;""</formula>
    </cfRule>
    <cfRule type="expression" dxfId="2741" priority="3610">
      <formula>FF34=""</formula>
    </cfRule>
  </conditionalFormatting>
  <conditionalFormatting sqref="FG34">
    <cfRule type="expression" dxfId="2740" priority="3454">
      <formula>FL34&lt;&gt;""</formula>
    </cfRule>
    <cfRule type="expression" dxfId="2739" priority="3609">
      <formula>FG34=""</formula>
    </cfRule>
  </conditionalFormatting>
  <conditionalFormatting sqref="BN34">
    <cfRule type="expression" dxfId="2738" priority="3528">
      <formula>FL34&lt;&gt;""</formula>
    </cfRule>
    <cfRule type="expression" dxfId="2737" priority="3607">
      <formula>BN34=""</formula>
    </cfRule>
  </conditionalFormatting>
  <conditionalFormatting sqref="BO34">
    <cfRule type="expression" dxfId="2736" priority="3527">
      <formula>FL34&lt;&gt;""</formula>
    </cfRule>
    <cfRule type="expression" dxfId="2735" priority="3606">
      <formula>BO34=""</formula>
    </cfRule>
  </conditionalFormatting>
  <conditionalFormatting sqref="BP34">
    <cfRule type="expression" dxfId="2734" priority="3526">
      <formula>FL34&lt;&gt;""</formula>
    </cfRule>
    <cfRule type="expression" dxfId="2733" priority="3605">
      <formula>BP34=""</formula>
    </cfRule>
  </conditionalFormatting>
  <conditionalFormatting sqref="BQ34">
    <cfRule type="expression" dxfId="2732" priority="3525">
      <formula>FL34&lt;&gt;""</formula>
    </cfRule>
    <cfRule type="expression" dxfId="2731" priority="3594">
      <formula>AND(BQ34:BR34="")</formula>
    </cfRule>
  </conditionalFormatting>
  <conditionalFormatting sqref="BR34">
    <cfRule type="expression" dxfId="2730" priority="3524">
      <formula>FL34&lt;&gt;""</formula>
    </cfRule>
    <cfRule type="expression" dxfId="2729" priority="3604">
      <formula>AND(BQ34:BR34="")</formula>
    </cfRule>
  </conditionalFormatting>
  <conditionalFormatting sqref="BT34">
    <cfRule type="expression" dxfId="2728" priority="3599">
      <formula>AND(BS34="",BT34&lt;&gt;"")</formula>
    </cfRule>
    <cfRule type="expression" dxfId="2727" priority="3603">
      <formula>AND(BS34&lt;&gt;"",BT34="")</formula>
    </cfRule>
  </conditionalFormatting>
  <conditionalFormatting sqref="BU34">
    <cfRule type="expression" dxfId="2726" priority="3598">
      <formula>AND(BS34="",BU34&lt;&gt;"")</formula>
    </cfRule>
    <cfRule type="expression" dxfId="2725" priority="3602">
      <formula>AND(BS34&lt;&gt;"",BU34="")</formula>
    </cfRule>
  </conditionalFormatting>
  <conditionalFormatting sqref="BV34">
    <cfRule type="expression" dxfId="2724" priority="3597">
      <formula>AND(BS34="",BV34&lt;&gt;"")</formula>
    </cfRule>
    <cfRule type="expression" dxfId="2723" priority="3601">
      <formula>AND(BS34&lt;&gt;"",AND(BV34:BW34=""))</formula>
    </cfRule>
  </conditionalFormatting>
  <conditionalFormatting sqref="BW34">
    <cfRule type="expression" dxfId="2722" priority="3596">
      <formula>AND(BS34="",BW34&lt;&gt;"")</formula>
    </cfRule>
    <cfRule type="expression" dxfId="2721" priority="3600">
      <formula>AND(BS34&lt;&gt;"",AND(BV34:BW34=""))</formula>
    </cfRule>
  </conditionalFormatting>
  <conditionalFormatting sqref="BS34">
    <cfRule type="expression" dxfId="2720" priority="3595">
      <formula>AND(BS34="",OR(BT34:BW34&lt;&gt;""))</formula>
    </cfRule>
  </conditionalFormatting>
  <conditionalFormatting sqref="BX34">
    <cfRule type="expression" dxfId="2719" priority="3523">
      <formula>FL34&lt;&gt;""</formula>
    </cfRule>
    <cfRule type="expression" dxfId="2718" priority="3593">
      <formula>BX34=""</formula>
    </cfRule>
  </conditionalFormatting>
  <conditionalFormatting sqref="BY34">
    <cfRule type="expression" dxfId="2717" priority="3522">
      <formula>FL34&lt;&gt;""</formula>
    </cfRule>
    <cfRule type="expression" dxfId="2716" priority="3592">
      <formula>BY34=""</formula>
    </cfRule>
  </conditionalFormatting>
  <conditionalFormatting sqref="CB34">
    <cfRule type="expression" dxfId="2715" priority="3521">
      <formula>FL34&lt;&gt;""</formula>
    </cfRule>
    <cfRule type="expression" dxfId="2714" priority="3591">
      <formula>CB34=""</formula>
    </cfRule>
  </conditionalFormatting>
  <conditionalFormatting sqref="CC34">
    <cfRule type="expression" dxfId="2713" priority="3520">
      <formula>FL34&lt;&gt;""</formula>
    </cfRule>
    <cfRule type="expression" dxfId="2712" priority="3590">
      <formula>CC34=""</formula>
    </cfRule>
  </conditionalFormatting>
  <conditionalFormatting sqref="CD34">
    <cfRule type="expression" dxfId="2711" priority="3519">
      <formula>FL34&lt;&gt;""</formula>
    </cfRule>
    <cfRule type="expression" dxfId="2710" priority="3589">
      <formula>CD34=""</formula>
    </cfRule>
  </conditionalFormatting>
  <conditionalFormatting sqref="FJ34">
    <cfRule type="expression" dxfId="2709" priority="3588">
      <formula>FJ34=""</formula>
    </cfRule>
  </conditionalFormatting>
  <conditionalFormatting sqref="H34">
    <cfRule type="expression" dxfId="2708" priority="3569">
      <formula>FL34&lt;&gt;""</formula>
    </cfRule>
    <cfRule type="expression" dxfId="2707" priority="3585">
      <formula>H34=""</formula>
    </cfRule>
  </conditionalFormatting>
  <conditionalFormatting sqref="B34">
    <cfRule type="expression" dxfId="2706" priority="3453">
      <formula>FL34&lt;&gt;""</formula>
    </cfRule>
    <cfRule type="expression" dxfId="2705" priority="3584">
      <formula>B34=""</formula>
    </cfRule>
  </conditionalFormatting>
  <conditionalFormatting sqref="CE34">
    <cfRule type="expression" dxfId="2704" priority="3518">
      <formula>FL34&lt;&gt;""</formula>
    </cfRule>
    <cfRule type="expression" dxfId="2703" priority="3583">
      <formula>CE34=""</formula>
    </cfRule>
  </conditionalFormatting>
  <conditionalFormatting sqref="EI34">
    <cfRule type="expression" dxfId="2702" priority="3582">
      <formula>AND(OR(EB34:EG34&lt;&gt;""),EI34="")</formula>
    </cfRule>
  </conditionalFormatting>
  <conditionalFormatting sqref="BD34">
    <cfRule type="expression" dxfId="2701" priority="3529">
      <formula>FL34&lt;&gt;""</formula>
    </cfRule>
    <cfRule type="expression" dxfId="2700" priority="3581">
      <formula>BD34=""</formula>
    </cfRule>
  </conditionalFormatting>
  <conditionalFormatting sqref="BE34">
    <cfRule type="expression" dxfId="2699" priority="3580">
      <formula>AND(BD34="同居",AND(BE34="",BF34=""))</formula>
    </cfRule>
  </conditionalFormatting>
  <conditionalFormatting sqref="CA34">
    <cfRule type="expression" dxfId="2698" priority="3579">
      <formula>AND(BZ34&lt;&gt;"",CA34="")</formula>
    </cfRule>
  </conditionalFormatting>
  <conditionalFormatting sqref="BZ34">
    <cfRule type="expression" dxfId="2697" priority="3578">
      <formula>AND(BZ34="",CA34&lt;&gt;"")</formula>
    </cfRule>
  </conditionalFormatting>
  <conditionalFormatting sqref="DT34">
    <cfRule type="expression" dxfId="2696" priority="3479">
      <formula>FL34&lt;&gt;""</formula>
    </cfRule>
    <cfRule type="expression" dxfId="2695" priority="3575">
      <formula>AND(DT34&lt;&gt;"",DS34="")</formula>
    </cfRule>
    <cfRule type="expression" dxfId="2694" priority="3576">
      <formula>AND(DS34&lt;&gt;"自立",DT34="")</formula>
    </cfRule>
    <cfRule type="expression" dxfId="2693" priority="3577">
      <formula>AND(DS34="自立",DT34&lt;&gt;"")</formula>
    </cfRule>
  </conditionalFormatting>
  <conditionalFormatting sqref="DV34">
    <cfRule type="expression" dxfId="2692" priority="3477">
      <formula>FL34&lt;&gt;""</formula>
    </cfRule>
    <cfRule type="expression" dxfId="2691" priority="3572">
      <formula>AND(DV34&lt;&gt;"",DU34="")</formula>
    </cfRule>
    <cfRule type="expression" dxfId="2690" priority="3573">
      <formula>AND(DU34="自立",DV34&lt;&gt;"")</formula>
    </cfRule>
    <cfRule type="expression" dxfId="2689" priority="3574">
      <formula>AND(DU34&lt;&gt;"自立",DV34="")</formula>
    </cfRule>
  </conditionalFormatting>
  <conditionalFormatting sqref="I34">
    <cfRule type="expression" dxfId="2688" priority="3571">
      <formula>I34=""</formula>
    </cfRule>
  </conditionalFormatting>
  <conditionalFormatting sqref="O34">
    <cfRule type="expression" dxfId="2687" priority="3565">
      <formula>FL34&lt;&gt;""</formula>
    </cfRule>
    <cfRule type="expression" dxfId="2686" priority="3570">
      <formula>O34=""</formula>
    </cfRule>
  </conditionalFormatting>
  <conditionalFormatting sqref="FM34">
    <cfRule type="expression" dxfId="2685" priority="3448">
      <formula>AND(FM34="",AND(P34:FI34=""))</formula>
    </cfRule>
    <cfRule type="expression" dxfId="2684" priority="3449">
      <formula>AND(FM34&lt;&gt;"",OR(P34:FI34&lt;&gt;""))</formula>
    </cfRule>
  </conditionalFormatting>
  <conditionalFormatting sqref="FL34">
    <cfRule type="expression" dxfId="2683" priority="3450">
      <formula>AND(FL34="",AND(P34:FI34=""))</formula>
    </cfRule>
    <cfRule type="expression" dxfId="2682" priority="3452">
      <formula>AND(FL34&lt;&gt;"",OR(P34:FI34&lt;&gt;""))</formula>
    </cfRule>
  </conditionalFormatting>
  <conditionalFormatting sqref="FK34">
    <cfRule type="expression" dxfId="2681" priority="3451">
      <formula>FK34=""</formula>
    </cfRule>
  </conditionalFormatting>
  <conditionalFormatting sqref="C35">
    <cfRule type="expression" dxfId="2680" priority="3447">
      <formula>C35=""</formula>
    </cfRule>
  </conditionalFormatting>
  <conditionalFormatting sqref="D35">
    <cfRule type="expression" dxfId="2679" priority="3446">
      <formula>D35=""</formula>
    </cfRule>
  </conditionalFormatting>
  <conditionalFormatting sqref="E35">
    <cfRule type="expression" dxfId="2678" priority="3445">
      <formula>E35=""</formula>
    </cfRule>
  </conditionalFormatting>
  <conditionalFormatting sqref="G35">
    <cfRule type="expression" dxfId="2677" priority="3444">
      <formula>G35=""</formula>
    </cfRule>
  </conditionalFormatting>
  <conditionalFormatting sqref="J35">
    <cfRule type="expression" dxfId="2676" priority="3185">
      <formula>FL35&lt;&gt;""</formula>
    </cfRule>
    <cfRule type="expression" dxfId="2675" priority="3443">
      <formula>AND(J35="",K35="")</formula>
    </cfRule>
  </conditionalFormatting>
  <conditionalFormatting sqref="K35">
    <cfRule type="expression" dxfId="2674" priority="3184">
      <formula>FL35&lt;&gt;""</formula>
    </cfRule>
    <cfRule type="expression" dxfId="2673" priority="3442">
      <formula>AND(J35="",K35="")</formula>
    </cfRule>
  </conditionalFormatting>
  <conditionalFormatting sqref="N35">
    <cfRule type="expression" dxfId="2672" priority="3183">
      <formula>FL35&lt;&gt;""</formula>
    </cfRule>
    <cfRule type="expression" dxfId="2671" priority="3441">
      <formula>N35=""</formula>
    </cfRule>
  </conditionalFormatting>
  <conditionalFormatting sqref="P35">
    <cfRule type="expression" dxfId="2670" priority="3181">
      <formula>FL35&lt;&gt;""</formula>
    </cfRule>
    <cfRule type="expression" dxfId="2669" priority="3439">
      <formula>AND(P35&lt;&gt;"",OR(Q35:AC35&lt;&gt;""))</formula>
    </cfRule>
    <cfRule type="expression" dxfId="2668" priority="3440">
      <formula>AND(P35="",AND(Q35:AC35=""))</formula>
    </cfRule>
  </conditionalFormatting>
  <conditionalFormatting sqref="Q35">
    <cfRule type="expression" dxfId="2667" priority="3180">
      <formula>FL35&lt;&gt;""</formula>
    </cfRule>
    <cfRule type="expression" dxfId="2666" priority="3437">
      <formula>AND(P35&lt;&gt;"",OR(Q35:AC35&lt;&gt;""))</formula>
    </cfRule>
    <cfRule type="expression" dxfId="2665" priority="3438">
      <formula>AND(P35="",AND(Q35:AC35=""))</formula>
    </cfRule>
  </conditionalFormatting>
  <conditionalFormatting sqref="R35">
    <cfRule type="expression" dxfId="2664" priority="3179">
      <formula>FL35&lt;&gt;""</formula>
    </cfRule>
    <cfRule type="expression" dxfId="2663" priority="3435">
      <formula>AND(P35&lt;&gt;"",OR(Q35:AC35&lt;&gt;""))</formula>
    </cfRule>
    <cfRule type="expression" dxfId="2662" priority="3436">
      <formula>AND(P35="",AND(Q35:AC35=""))</formula>
    </cfRule>
  </conditionalFormatting>
  <conditionalFormatting sqref="S35">
    <cfRule type="expression" dxfId="2661" priority="3178">
      <formula>FL35&lt;&gt;""</formula>
    </cfRule>
    <cfRule type="expression" dxfId="2660" priority="3423">
      <formula>AND(P35&lt;&gt;"",OR(Q35:AC35&lt;&gt;""))</formula>
    </cfRule>
    <cfRule type="expression" dxfId="2659" priority="3434">
      <formula>AND(P35="",AND(Q35:AC35=""))</formula>
    </cfRule>
  </conditionalFormatting>
  <conditionalFormatting sqref="T35">
    <cfRule type="expression" dxfId="2658" priority="3177">
      <formula>FL35&lt;&gt;""</formula>
    </cfRule>
    <cfRule type="expression" dxfId="2657" priority="3422">
      <formula>AND(P35&lt;&gt;"",OR(Q35:AC35&lt;&gt;""))</formula>
    </cfRule>
    <cfRule type="expression" dxfId="2656" priority="3433">
      <formula>AND(P35="",AND(Q35:AC35=""))</formula>
    </cfRule>
  </conditionalFormatting>
  <conditionalFormatting sqref="U35">
    <cfRule type="expression" dxfId="2655" priority="3176">
      <formula>FL35&lt;&gt;""</formula>
    </cfRule>
    <cfRule type="expression" dxfId="2654" priority="3421">
      <formula>AND(P35&lt;&gt;"",OR(Q35:AC35&lt;&gt;""))</formula>
    </cfRule>
    <cfRule type="expression" dxfId="2653" priority="3432">
      <formula>AND(P35="",AND(Q35:AC35=""))</formula>
    </cfRule>
  </conditionalFormatting>
  <conditionalFormatting sqref="V35">
    <cfRule type="expression" dxfId="2652" priority="3175">
      <formula>FL35&lt;&gt;""</formula>
    </cfRule>
    <cfRule type="expression" dxfId="2651" priority="3420">
      <formula>AND(P35&lt;&gt;"",OR(Q35:AC35&lt;&gt;""))</formula>
    </cfRule>
    <cfRule type="expression" dxfId="2650" priority="3431">
      <formula>AND(P35="",AND(Q35:AC35=""))</formula>
    </cfRule>
  </conditionalFormatting>
  <conditionalFormatting sqref="W35">
    <cfRule type="expression" dxfId="2649" priority="3174">
      <formula>FL35&lt;&gt;""</formula>
    </cfRule>
    <cfRule type="expression" dxfId="2648" priority="3419">
      <formula>AND(P35&lt;&gt;"",OR(Q35:AC35&lt;&gt;""))</formula>
    </cfRule>
    <cfRule type="expression" dxfId="2647" priority="3430">
      <formula>AND(P35="",AND(Q35:AC35=""))</formula>
    </cfRule>
  </conditionalFormatting>
  <conditionalFormatting sqref="X35">
    <cfRule type="expression" dxfId="2646" priority="3173">
      <formula>FL35&lt;&gt;""</formula>
    </cfRule>
    <cfRule type="expression" dxfId="2645" priority="3418">
      <formula>AND(P35&lt;&gt;"",OR(Q35:AC35&lt;&gt;""))</formula>
    </cfRule>
    <cfRule type="expression" dxfId="2644" priority="3429">
      <formula>AND(P35="",AND(Q35:AC35=""))</formula>
    </cfRule>
  </conditionalFormatting>
  <conditionalFormatting sqref="Y35">
    <cfRule type="expression" dxfId="2643" priority="3172">
      <formula>FL35&lt;&gt;""</formula>
    </cfRule>
    <cfRule type="expression" dxfId="2642" priority="3417">
      <formula>AND(P35&lt;&gt;"",OR(Q35:AC35&lt;&gt;""))</formula>
    </cfRule>
    <cfRule type="expression" dxfId="2641" priority="3428">
      <formula>AND(P35="",AND(Q35:AC35=""))</formula>
    </cfRule>
  </conditionalFormatting>
  <conditionalFormatting sqref="Z35">
    <cfRule type="expression" dxfId="2640" priority="3171">
      <formula>FL35&lt;&gt;""</formula>
    </cfRule>
    <cfRule type="expression" dxfId="2639" priority="3416">
      <formula>AND(P35&lt;&gt;"",OR(Q35:AC35&lt;&gt;""))</formula>
    </cfRule>
    <cfRule type="expression" dxfId="2638" priority="3427">
      <formula>AND(P35="",AND(Q35:AC35=""))</formula>
    </cfRule>
  </conditionalFormatting>
  <conditionalFormatting sqref="AA35">
    <cfRule type="expression" dxfId="2637" priority="3170">
      <formula>FL35&lt;&gt;""</formula>
    </cfRule>
    <cfRule type="expression" dxfId="2636" priority="3415">
      <formula>AND(P35&lt;&gt;"",OR(Q35:AC35&lt;&gt;""))</formula>
    </cfRule>
    <cfRule type="expression" dxfId="2635" priority="3426">
      <formula>AND(P35="",AND(Q35:AC35=""))</formula>
    </cfRule>
  </conditionalFormatting>
  <conditionalFormatting sqref="AB35">
    <cfRule type="expression" dxfId="2634" priority="3169">
      <formula>FL35&lt;&gt;""</formula>
    </cfRule>
    <cfRule type="expression" dxfId="2633" priority="3414">
      <formula>AND(P35&lt;&gt;"",OR(Q35:AC35&lt;&gt;""))</formula>
    </cfRule>
    <cfRule type="expression" dxfId="2632" priority="3425">
      <formula>AND(P35="",AND(Q35:AC35=""))</formula>
    </cfRule>
  </conditionalFormatting>
  <conditionalFormatting sqref="AC35">
    <cfRule type="expression" dxfId="2631" priority="3168">
      <formula>FL35&lt;&gt;""</formula>
    </cfRule>
    <cfRule type="expression" dxfId="2630" priority="3413">
      <formula>AND(P35&lt;&gt;"",OR(Q35:AC35&lt;&gt;""))</formula>
    </cfRule>
    <cfRule type="expression" dxfId="2629" priority="3424">
      <formula>AND(P35="",AND(Q35:AC35=""))</formula>
    </cfRule>
  </conditionalFormatting>
  <conditionalFormatting sqref="AD35">
    <cfRule type="expression" dxfId="2628" priority="3167">
      <formula>FL35&lt;&gt;""</formula>
    </cfRule>
    <cfRule type="expression" dxfId="2627" priority="3410">
      <formula>AND(AD35="無",OR(AE35:AH35&lt;&gt;""))</formula>
    </cfRule>
    <cfRule type="expression" dxfId="2626" priority="3411">
      <formula>AND(AD35="有",AND(AE35:AH35=""))</formula>
    </cfRule>
    <cfRule type="expression" dxfId="2625" priority="3412">
      <formula>AD35=""</formula>
    </cfRule>
  </conditionalFormatting>
  <conditionalFormatting sqref="AE35">
    <cfRule type="expression" dxfId="2624" priority="3405">
      <formula>AND(AD35="無",OR(AE35:AH35&lt;&gt;""))</formula>
    </cfRule>
    <cfRule type="expression" dxfId="2623" priority="3409">
      <formula>AND(AD35="有",AND(AE35:AH35=""))</formula>
    </cfRule>
  </conditionalFormatting>
  <conditionalFormatting sqref="AF35">
    <cfRule type="expression" dxfId="2622" priority="3404">
      <formula>AND(AD35="無",OR(AE35:AH35&lt;&gt;""))</formula>
    </cfRule>
    <cfRule type="expression" dxfId="2621" priority="3408">
      <formula>AND(AD35="有",AND(AE35:AH35=""))</formula>
    </cfRule>
  </conditionalFormatting>
  <conditionalFormatting sqref="AG35">
    <cfRule type="expression" dxfId="2620" priority="3403">
      <formula>AND(AD35="無",OR(AE35:AH35&lt;&gt;""))</formula>
    </cfRule>
    <cfRule type="expression" dxfId="2619" priority="3407">
      <formula>AND(AD35="有",AND(AE35:AH35=""))</formula>
    </cfRule>
  </conditionalFormatting>
  <conditionalFormatting sqref="AH35">
    <cfRule type="expression" dxfId="2618" priority="3402">
      <formula>AND(AD35="無",OR(AE35:AH35&lt;&gt;""))</formula>
    </cfRule>
    <cfRule type="expression" dxfId="2617" priority="3406">
      <formula>AND(AD35="有",AND(AE35:AH35=""))</formula>
    </cfRule>
  </conditionalFormatting>
  <conditionalFormatting sqref="AI35">
    <cfRule type="expression" dxfId="2616" priority="3166">
      <formula>FL35&lt;&gt;""</formula>
    </cfRule>
    <cfRule type="expression" dxfId="2615" priority="3401">
      <formula>AI35=""</formula>
    </cfRule>
  </conditionalFormatting>
  <conditionalFormatting sqref="AJ35">
    <cfRule type="expression" dxfId="2614" priority="3165">
      <formula>FL35&lt;&gt;""</formula>
    </cfRule>
    <cfRule type="expression" dxfId="2613" priority="3400">
      <formula>AJ35=""</formula>
    </cfRule>
  </conditionalFormatting>
  <conditionalFormatting sqref="AK35">
    <cfRule type="expression" dxfId="2612" priority="3164">
      <formula>FL35&lt;&gt;""</formula>
    </cfRule>
    <cfRule type="expression" dxfId="2611" priority="3399">
      <formula>AK35=""</formula>
    </cfRule>
  </conditionalFormatting>
  <conditionalFormatting sqref="AL35">
    <cfRule type="expression" dxfId="2610" priority="3163">
      <formula>FL35&lt;&gt;""</formula>
    </cfRule>
    <cfRule type="expression" dxfId="2609" priority="3398">
      <formula>AL35=""</formula>
    </cfRule>
  </conditionalFormatting>
  <conditionalFormatting sqref="AM35">
    <cfRule type="expression" dxfId="2608" priority="3162">
      <formula>FL35&lt;&gt;""</formula>
    </cfRule>
    <cfRule type="expression" dxfId="2607" priority="3393">
      <formula>AND(AM35="なし",AN35&lt;&gt;"")</formula>
    </cfRule>
    <cfRule type="expression" dxfId="2606" priority="3394">
      <formula>AND(AM35="あり",AN35="")</formula>
    </cfRule>
    <cfRule type="expression" dxfId="2605" priority="3397">
      <formula>AM35=""</formula>
    </cfRule>
  </conditionalFormatting>
  <conditionalFormatting sqref="AN35">
    <cfRule type="expression" dxfId="2604" priority="3395">
      <formula>AND(AM35="なし",AN35&lt;&gt;"")</formula>
    </cfRule>
    <cfRule type="expression" dxfId="2603" priority="3396">
      <formula>AND(AM35="あり",AN35="")</formula>
    </cfRule>
  </conditionalFormatting>
  <conditionalFormatting sqref="AO35">
    <cfRule type="expression" dxfId="2602" priority="3161">
      <formula>FL35&lt;&gt;""</formula>
    </cfRule>
    <cfRule type="expression" dxfId="2601" priority="3391">
      <formula>AND(AO35&lt;&gt;"",OR(AP35:BC35&lt;&gt;""))</formula>
    </cfRule>
    <cfRule type="expression" dxfId="2600" priority="3392">
      <formula>AND(AO35="",AND(AP35:BC35=""))</formula>
    </cfRule>
  </conditionalFormatting>
  <conditionalFormatting sqref="AP35">
    <cfRule type="expression" dxfId="2599" priority="3160">
      <formula>FL35&lt;&gt;""</formula>
    </cfRule>
    <cfRule type="expression" dxfId="2598" priority="3389">
      <formula>AND(AO35&lt;&gt;"",OR(AP35:BC35&lt;&gt;""))</formula>
    </cfRule>
    <cfRule type="expression" dxfId="2597" priority="3390">
      <formula>AND(AO35="",AND(AP35:BC35=""))</formula>
    </cfRule>
  </conditionalFormatting>
  <conditionalFormatting sqref="AQ35">
    <cfRule type="expression" dxfId="2596" priority="3159">
      <formula>FL35&lt;&gt;""</formula>
    </cfRule>
    <cfRule type="expression" dxfId="2595" priority="3387">
      <formula>AND(AO35&lt;&gt;"",OR(AP35:BC35&lt;&gt;""))</formula>
    </cfRule>
    <cfRule type="expression" dxfId="2594" priority="3388">
      <formula>AND(AO35="",AND(AP35:BC35=""))</formula>
    </cfRule>
  </conditionalFormatting>
  <conditionalFormatting sqref="AR35">
    <cfRule type="expression" dxfId="2593" priority="3158">
      <formula>FL35&lt;&gt;""</formula>
    </cfRule>
    <cfRule type="expression" dxfId="2592" priority="3385">
      <formula>AND(AO35&lt;&gt;"",OR(AP35:BC35&lt;&gt;""))</formula>
    </cfRule>
    <cfRule type="expression" dxfId="2591" priority="3386">
      <formula>AND(AO35="",AND(AP35:BC35=""))</formula>
    </cfRule>
  </conditionalFormatting>
  <conditionalFormatting sqref="AS35">
    <cfRule type="expression" dxfId="2590" priority="3157">
      <formula>FL35&lt;&gt;""</formula>
    </cfRule>
    <cfRule type="expression" dxfId="2589" priority="3383">
      <formula>AND(AO35&lt;&gt;"",OR(AP35:BC35&lt;&gt;""))</formula>
    </cfRule>
    <cfRule type="expression" dxfId="2588" priority="3384">
      <formula>AND(AO35="",AND(AP35:BC35=""))</formula>
    </cfRule>
  </conditionalFormatting>
  <conditionalFormatting sqref="AT35">
    <cfRule type="expression" dxfId="2587" priority="3156">
      <formula>FL35&lt;&gt;""</formula>
    </cfRule>
    <cfRule type="expression" dxfId="2586" priority="3381">
      <formula>AND(AO35&lt;&gt;"",OR(AP35:BC35&lt;&gt;""))</formula>
    </cfRule>
    <cfRule type="expression" dxfId="2585" priority="3382">
      <formula>AND(AO35="",AND(AP35:BC35=""))</formula>
    </cfRule>
  </conditionalFormatting>
  <conditionalFormatting sqref="AU35">
    <cfRule type="expression" dxfId="2584" priority="3155">
      <formula>FL35&lt;&gt;""</formula>
    </cfRule>
    <cfRule type="expression" dxfId="2583" priority="3379">
      <formula>AND(AO35&lt;&gt;"",OR(AP35:BC35&lt;&gt;""))</formula>
    </cfRule>
    <cfRule type="expression" dxfId="2582" priority="3380">
      <formula>AND(AO35="",AND(AP35:BC35=""))</formula>
    </cfRule>
  </conditionalFormatting>
  <conditionalFormatting sqref="AV35">
    <cfRule type="expression" dxfId="2581" priority="3154">
      <formula>FL35&lt;&gt;""</formula>
    </cfRule>
    <cfRule type="expression" dxfId="2580" priority="3377">
      <formula>AND(AO35&lt;&gt;"",OR(AP35:BC35&lt;&gt;""))</formula>
    </cfRule>
    <cfRule type="expression" dxfId="2579" priority="3378">
      <formula>AND(AO35="",AND(AP35:BC35=""))</formula>
    </cfRule>
  </conditionalFormatting>
  <conditionalFormatting sqref="AW35">
    <cfRule type="expression" dxfId="2578" priority="3153">
      <formula>FL35&lt;&gt;""</formula>
    </cfRule>
    <cfRule type="expression" dxfId="2577" priority="3375">
      <formula>AND(AO35&lt;&gt;"",OR(AP35:BC35&lt;&gt;""))</formula>
    </cfRule>
    <cfRule type="expression" dxfId="2576" priority="3376">
      <formula>AND(AO35="",AND(AP35:BC35=""))</formula>
    </cfRule>
  </conditionalFormatting>
  <conditionalFormatting sqref="AX35">
    <cfRule type="expression" dxfId="2575" priority="3152">
      <formula>FL35&lt;&gt;""</formula>
    </cfRule>
    <cfRule type="expression" dxfId="2574" priority="3373">
      <formula>AND(AO35&lt;&gt;"",OR(AP35:BC35&lt;&gt;""))</formula>
    </cfRule>
    <cfRule type="expression" dxfId="2573" priority="3374">
      <formula>AND(AO35="",AND(AP35:BC35=""))</formula>
    </cfRule>
  </conditionalFormatting>
  <conditionalFormatting sqref="AY35">
    <cfRule type="expression" dxfId="2572" priority="3151">
      <formula>FL35&lt;&gt;""</formula>
    </cfRule>
    <cfRule type="expression" dxfId="2571" priority="3371">
      <formula>AND(AO35&lt;&gt;"",OR(AP35:BC35&lt;&gt;""))</formula>
    </cfRule>
    <cfRule type="expression" dxfId="2570" priority="3372">
      <formula>AND(AO35="",AND(AP35:BC35=""))</formula>
    </cfRule>
  </conditionalFormatting>
  <conditionalFormatting sqref="AZ35">
    <cfRule type="expression" dxfId="2569" priority="3150">
      <formula>FL35&lt;&gt;""</formula>
    </cfRule>
    <cfRule type="expression" dxfId="2568" priority="3369">
      <formula>AND(AO35&lt;&gt;"",OR(AP35:BC35&lt;&gt;""))</formula>
    </cfRule>
    <cfRule type="expression" dxfId="2567" priority="3370">
      <formula>AND(AO35="",AND(AP35:BC35=""))</formula>
    </cfRule>
  </conditionalFormatting>
  <conditionalFormatting sqref="BA35">
    <cfRule type="expression" dxfId="2566" priority="3149">
      <formula>FL35&lt;&gt;""</formula>
    </cfRule>
    <cfRule type="expression" dxfId="2565" priority="3367">
      <formula>AND(AO35&lt;&gt;"",OR(AP35:BC35&lt;&gt;""))</formula>
    </cfRule>
    <cfRule type="expression" dxfId="2564" priority="3368">
      <formula>AND(AO35="",AND(AP35:BC35=""))</formula>
    </cfRule>
  </conditionalFormatting>
  <conditionalFormatting sqref="BB35">
    <cfRule type="expression" dxfId="2563" priority="3148">
      <formula>FL35&lt;&gt;""</formula>
    </cfRule>
    <cfRule type="expression" dxfId="2562" priority="3365">
      <formula>AND(AO35&lt;&gt;"",OR(AP35:BC35&lt;&gt;""))</formula>
    </cfRule>
    <cfRule type="expression" dxfId="2561" priority="3366">
      <formula>AND(AO35="",AND(AP35:BC35=""))</formula>
    </cfRule>
  </conditionalFormatting>
  <conditionalFormatting sqref="BC35">
    <cfRule type="expression" dxfId="2560" priority="3147">
      <formula>FL35&lt;&gt;""</formula>
    </cfRule>
    <cfRule type="expression" dxfId="2559" priority="3363">
      <formula>AND(AO35&lt;&gt;"",OR(AP35:BC35&lt;&gt;""))</formula>
    </cfRule>
    <cfRule type="expression" dxfId="2558" priority="3364">
      <formula>AND(AO35="",AND(AP35:BC35=""))</formula>
    </cfRule>
  </conditionalFormatting>
  <conditionalFormatting sqref="BF35">
    <cfRule type="expression" dxfId="2557" priority="3204">
      <formula>AND(BD35="独居",BF35&gt;=1)</formula>
    </cfRule>
    <cfRule type="expression" dxfId="2556" priority="3361">
      <formula>AND(BD35="同居",AND(BM35="",BF35&lt;&gt;COUNTA(BH35:BL35)))</formula>
    </cfRule>
    <cfRule type="expression" dxfId="2555" priority="3362">
      <formula>AND(BD35="同居",OR(BF35="",BF35=0))</formula>
    </cfRule>
  </conditionalFormatting>
  <conditionalFormatting sqref="BG35">
    <cfRule type="expression" dxfId="2554" priority="3359">
      <formula>AND(BD35="独居",BG35&gt;=1)</formula>
    </cfRule>
    <cfRule type="expression" dxfId="2553" priority="3360">
      <formula>AND(BD35="同居",OR(BG35="",BG35&gt;BF35))</formula>
    </cfRule>
  </conditionalFormatting>
  <conditionalFormatting sqref="BH35">
    <cfRule type="expression" dxfId="2552" priority="3352">
      <formula>AND(BD35="独居",OR(BH35:BM35&lt;&gt;""))</formula>
    </cfRule>
    <cfRule type="expression" dxfId="2551" priority="3358">
      <formula>AND(BD35="同居",AND(BM35="",BF35&lt;&gt;COUNTA(BH35:BL35)))</formula>
    </cfRule>
  </conditionalFormatting>
  <conditionalFormatting sqref="BI35">
    <cfRule type="expression" dxfId="2550" priority="3351">
      <formula>AND(BD35="独居",OR(BH35:BM35&lt;&gt;""))</formula>
    </cfRule>
    <cfRule type="expression" dxfId="2549" priority="3357">
      <formula>AND(BD35="同居",AND(BM35="",BF35&lt;&gt;COUNTA(BH35:BL35)))</formula>
    </cfRule>
  </conditionalFormatting>
  <conditionalFormatting sqref="BJ35">
    <cfRule type="expression" dxfId="2548" priority="3350">
      <formula>AND(BD35="独居",OR(BH35:BM35&lt;&gt;""))</formula>
    </cfRule>
    <cfRule type="expression" dxfId="2547" priority="3356">
      <formula>AND(BD35="同居",AND(BM35="",BF35&lt;&gt;COUNTA(BH35:BL35)))</formula>
    </cfRule>
  </conditionalFormatting>
  <conditionalFormatting sqref="BK35">
    <cfRule type="expression" dxfId="2546" priority="3349">
      <formula>AND(BD35="独居",OR(BH35:BM35&lt;&gt;""))</formula>
    </cfRule>
    <cfRule type="expression" dxfId="2545" priority="3355">
      <formula>AND(BD35="同居",AND(BM35="",BF35&lt;&gt;COUNTA(BH35:BL35)))</formula>
    </cfRule>
  </conditionalFormatting>
  <conditionalFormatting sqref="BL35">
    <cfRule type="expression" dxfId="2544" priority="3348">
      <formula>AND(BD35="独居",OR(BH35:BM35&lt;&gt;""))</formula>
    </cfRule>
    <cfRule type="expression" dxfId="2543" priority="3354">
      <formula>AND(BD35="同居",AND(BM35="",BF35&lt;&gt;COUNTA(BH35:BL35)))</formula>
    </cfRule>
  </conditionalFormatting>
  <conditionalFormatting sqref="BM35">
    <cfRule type="expression" dxfId="2542" priority="3347">
      <formula>AND(BD35="独居",OR(BH35:BM35&lt;&gt;""))</formula>
    </cfRule>
    <cfRule type="expression" dxfId="2541" priority="3353">
      <formula>AND(BD35="同居",AND(BM35="",BF35&lt;&gt;COUNTA(BH35:BL35)))</formula>
    </cfRule>
  </conditionalFormatting>
  <conditionalFormatting sqref="CF35">
    <cfRule type="expression" dxfId="2540" priority="3134">
      <formula>FL35&lt;&gt;""</formula>
    </cfRule>
    <cfRule type="expression" dxfId="2539" priority="3346">
      <formula>CF35=""</formula>
    </cfRule>
  </conditionalFormatting>
  <conditionalFormatting sqref="CG35">
    <cfRule type="expression" dxfId="2538" priority="3133">
      <formula>FL35&lt;&gt;""</formula>
    </cfRule>
    <cfRule type="expression" dxfId="2537" priority="3345">
      <formula>CG35=""</formula>
    </cfRule>
  </conditionalFormatting>
  <conditionalFormatting sqref="CH35">
    <cfRule type="expression" dxfId="2536" priority="3132">
      <formula>FL35&lt;&gt;""</formula>
    </cfRule>
    <cfRule type="expression" dxfId="2535" priority="3344">
      <formula>CH35=""</formula>
    </cfRule>
  </conditionalFormatting>
  <conditionalFormatting sqref="CI35">
    <cfRule type="expression" dxfId="2534" priority="3131">
      <formula>FL35&lt;&gt;""</formula>
    </cfRule>
    <cfRule type="expression" dxfId="2533" priority="3343">
      <formula>CI35=""</formula>
    </cfRule>
  </conditionalFormatting>
  <conditionalFormatting sqref="CJ35">
    <cfRule type="expression" dxfId="2532" priority="3130">
      <formula>FL35&lt;&gt;""</formula>
    </cfRule>
    <cfRule type="expression" dxfId="2531" priority="3342">
      <formula>CJ35=""</formula>
    </cfRule>
  </conditionalFormatting>
  <conditionalFormatting sqref="CK35">
    <cfRule type="expression" dxfId="2530" priority="3129">
      <formula>FL35&lt;&gt;""</formula>
    </cfRule>
    <cfRule type="expression" dxfId="2529" priority="3341">
      <formula>CK35=""</formula>
    </cfRule>
  </conditionalFormatting>
  <conditionalFormatting sqref="CL35">
    <cfRule type="expression" dxfId="2528" priority="3128">
      <formula>FL35&lt;&gt;""</formula>
    </cfRule>
    <cfRule type="expression" dxfId="2527" priority="3340">
      <formula>CL35=""</formula>
    </cfRule>
  </conditionalFormatting>
  <conditionalFormatting sqref="CM35">
    <cfRule type="expression" dxfId="2526" priority="3127">
      <formula>FL35&lt;&gt;""</formula>
    </cfRule>
    <cfRule type="expression" dxfId="2525" priority="3339">
      <formula>CM35=""</formula>
    </cfRule>
  </conditionalFormatting>
  <conditionalFormatting sqref="CN35">
    <cfRule type="expression" dxfId="2524" priority="3203">
      <formula>AND(CM35=0,CN35&lt;&gt;"")</formula>
    </cfRule>
    <cfRule type="expression" dxfId="2523" priority="3338">
      <formula>AND(CM35&gt;0,CN35="")</formula>
    </cfRule>
  </conditionalFormatting>
  <conditionalFormatting sqref="CO35">
    <cfRule type="expression" dxfId="2522" priority="3126">
      <formula>FL35&lt;&gt;""</formula>
    </cfRule>
    <cfRule type="expression" dxfId="2521" priority="3336">
      <formula>AND(CO35&lt;&gt;"",OR(CP35:CS35&lt;&gt;""))</formula>
    </cfRule>
    <cfRule type="expression" dxfId="2520" priority="3337">
      <formula>AND(CO35="",AND(CP35:CS35=""))</formula>
    </cfRule>
  </conditionalFormatting>
  <conditionalFormatting sqref="CP35">
    <cfRule type="expression" dxfId="2519" priority="3125">
      <formula>FL35&lt;&gt;""</formula>
    </cfRule>
    <cfRule type="expression" dxfId="2518" priority="3334">
      <formula>AND(CO35&lt;&gt;"",OR(CP35:CS35&lt;&gt;""))</formula>
    </cfRule>
    <cfRule type="expression" dxfId="2517" priority="3335">
      <formula>AND(CO35="",AND(CP35:CS35=""))</formula>
    </cfRule>
  </conditionalFormatting>
  <conditionalFormatting sqref="CQ35">
    <cfRule type="expression" dxfId="2516" priority="3124">
      <formula>FL35&lt;&gt;""</formula>
    </cfRule>
    <cfRule type="expression" dxfId="2515" priority="3332">
      <formula>AND(CO35&lt;&gt;"",OR(CP35:CS35&lt;&gt;""))</formula>
    </cfRule>
    <cfRule type="expression" dxfId="2514" priority="3333">
      <formula>AND(CO35="",AND(CP35:CS35=""))</formula>
    </cfRule>
  </conditionalFormatting>
  <conditionalFormatting sqref="CR35">
    <cfRule type="expression" dxfId="2513" priority="3123">
      <formula>FL35&lt;&gt;""</formula>
    </cfRule>
    <cfRule type="expression" dxfId="2512" priority="3330">
      <formula>AND(CO35&lt;&gt;"",OR(CP35:CS35&lt;&gt;""))</formula>
    </cfRule>
    <cfRule type="expression" dxfId="2511" priority="3331">
      <formula>AND(CO35="",AND(CP35:CS35=""))</formula>
    </cfRule>
  </conditionalFormatting>
  <conditionalFormatting sqref="CS35">
    <cfRule type="expression" dxfId="2510" priority="3122">
      <formula>FL35&lt;&gt;""</formula>
    </cfRule>
    <cfRule type="expression" dxfId="2509" priority="3328">
      <formula>AND(CO35&lt;&gt;"",OR(CP35:CS35&lt;&gt;""))</formula>
    </cfRule>
    <cfRule type="expression" dxfId="2508" priority="3329">
      <formula>AND(CO35="",AND(CP35:CS35=""))</formula>
    </cfRule>
  </conditionalFormatting>
  <conditionalFormatting sqref="CT35">
    <cfRule type="expression" dxfId="2507" priority="3121">
      <formula>FL35&lt;&gt;""</formula>
    </cfRule>
    <cfRule type="expression" dxfId="2506" priority="3327">
      <formula>CT35=""</formula>
    </cfRule>
  </conditionalFormatting>
  <conditionalFormatting sqref="CU35">
    <cfRule type="expression" dxfId="2505" priority="3120">
      <formula>FL35&lt;&gt;""</formula>
    </cfRule>
    <cfRule type="expression" dxfId="2504" priority="3326">
      <formula>CU35=""</formula>
    </cfRule>
  </conditionalFormatting>
  <conditionalFormatting sqref="CV35">
    <cfRule type="expression" dxfId="2503" priority="3119">
      <formula>FL35&lt;&gt;""</formula>
    </cfRule>
    <cfRule type="expression" dxfId="2502" priority="3324">
      <formula>AND(CV35&lt;&gt;"",OR(CW35:DH35&lt;&gt;""))</formula>
    </cfRule>
    <cfRule type="expression" dxfId="2501" priority="3325">
      <formula>AND(CV35="",AND(CW35:DH35=""))</formula>
    </cfRule>
  </conditionalFormatting>
  <conditionalFormatting sqref="CW35">
    <cfRule type="expression" dxfId="2500" priority="3118">
      <formula>FL35&lt;&gt;""</formula>
    </cfRule>
    <cfRule type="expression" dxfId="2499" priority="3298">
      <formula>AND(CX35&lt;&gt;"",CW35="")</formula>
    </cfRule>
    <cfRule type="expression" dxfId="2498" priority="3322">
      <formula>AND(CV35&lt;&gt;"",OR(CW35:DH35&lt;&gt;""))</formula>
    </cfRule>
    <cfRule type="expression" dxfId="2497" priority="3323">
      <formula>AND(CV35="",AND(CW35:DH35=""))</formula>
    </cfRule>
  </conditionalFormatting>
  <conditionalFormatting sqref="CX35">
    <cfRule type="expression" dxfId="2496" priority="3117">
      <formula>FL35&lt;&gt;""</formula>
    </cfRule>
    <cfRule type="expression" dxfId="2495" priority="3299">
      <formula>AND(CW35&lt;&gt;"",CX35="")</formula>
    </cfRule>
    <cfRule type="expression" dxfId="2494" priority="3320">
      <formula>AND(CV35&lt;&gt;"",OR(CW35:DH35&lt;&gt;""))</formula>
    </cfRule>
    <cfRule type="expression" dxfId="2493" priority="3321">
      <formula>AND(CV35="",AND(CW35:DH35=""))</formula>
    </cfRule>
  </conditionalFormatting>
  <conditionalFormatting sqref="CY35">
    <cfRule type="expression" dxfId="2492" priority="3116">
      <formula>FL35&lt;&gt;""</formula>
    </cfRule>
    <cfRule type="expression" dxfId="2491" priority="3318">
      <formula>AND(CV35&lt;&gt;"",OR(CW35:DH35&lt;&gt;""))</formula>
    </cfRule>
    <cfRule type="expression" dxfId="2490" priority="3319">
      <formula>AND(CV35="",AND(CW35:DH35=""))</formula>
    </cfRule>
  </conditionalFormatting>
  <conditionalFormatting sqref="CZ35">
    <cfRule type="expression" dxfId="2489" priority="3115">
      <formula>FL35&lt;&gt;""</formula>
    </cfRule>
    <cfRule type="expression" dxfId="2488" priority="3296">
      <formula>AND(DA35&lt;&gt;"",CZ35="")</formula>
    </cfRule>
    <cfRule type="expression" dxfId="2487" priority="3316">
      <formula>AND(CV35&lt;&gt;"",OR(CW35:DH35&lt;&gt;""))</formula>
    </cfRule>
    <cfRule type="expression" dxfId="2486" priority="3317">
      <formula>AND(CV35="",AND(CW35:DH35=""))</formula>
    </cfRule>
  </conditionalFormatting>
  <conditionalFormatting sqref="DA35">
    <cfRule type="expression" dxfId="2485" priority="3114">
      <formula>FL35&lt;&gt;""</formula>
    </cfRule>
    <cfRule type="expression" dxfId="2484" priority="3297">
      <formula>AND(CZ35&lt;&gt;"",DA35="")</formula>
    </cfRule>
    <cfRule type="expression" dxfId="2483" priority="3314">
      <formula>AND(CV35&lt;&gt;"",OR(CW35:DH35&lt;&gt;""))</formula>
    </cfRule>
    <cfRule type="expression" dxfId="2482" priority="3315">
      <formula>AND(CV35="",AND(CW35:DH35=""))</formula>
    </cfRule>
  </conditionalFormatting>
  <conditionalFormatting sqref="DB35">
    <cfRule type="expression" dxfId="2481" priority="3113">
      <formula>FL35&lt;&gt;""</formula>
    </cfRule>
    <cfRule type="expression" dxfId="2480" priority="3312">
      <formula>AND(CV35&lt;&gt;"",OR(CW35:DH35&lt;&gt;""))</formula>
    </cfRule>
    <cfRule type="expression" dxfId="2479" priority="3313">
      <formula>AND(CV35="",AND(CW35:DH35=""))</formula>
    </cfRule>
  </conditionalFormatting>
  <conditionalFormatting sqref="DC35">
    <cfRule type="expression" dxfId="2478" priority="3112">
      <formula>FL35&lt;&gt;""</formula>
    </cfRule>
    <cfRule type="expression" dxfId="2477" priority="3310">
      <formula>AND(CV35&lt;&gt;"",OR(CW35:DH35&lt;&gt;""))</formula>
    </cfRule>
    <cfRule type="expression" dxfId="2476" priority="3311">
      <formula>AND(CV35="",AND(CW35:DH35=""))</formula>
    </cfRule>
  </conditionalFormatting>
  <conditionalFormatting sqref="DD35">
    <cfRule type="expression" dxfId="2475" priority="3111">
      <formula>FL35&lt;&gt;""</formula>
    </cfRule>
    <cfRule type="expression" dxfId="2474" priority="3308">
      <formula>AND(CV35&lt;&gt;"",OR(CW35:DH35&lt;&gt;""))</formula>
    </cfRule>
    <cfRule type="expression" dxfId="2473" priority="3309">
      <formula>AND(CV35="",AND(CW35:DH35=""))</formula>
    </cfRule>
  </conditionalFormatting>
  <conditionalFormatting sqref="DE35">
    <cfRule type="expression" dxfId="2472" priority="3110">
      <formula>FL35&lt;&gt;""</formula>
    </cfRule>
    <cfRule type="expression" dxfId="2471" priority="3292">
      <formula>AND(DF35&lt;&gt;"",DE35="")</formula>
    </cfRule>
    <cfRule type="expression" dxfId="2470" priority="3306">
      <formula>AND(CV35&lt;&gt;"",OR(CW35:DH35&lt;&gt;""))</formula>
    </cfRule>
    <cfRule type="expression" dxfId="2469" priority="3307">
      <formula>AND(CV35="",AND(CW35:DH35=""))</formula>
    </cfRule>
  </conditionalFormatting>
  <conditionalFormatting sqref="DF35">
    <cfRule type="expression" dxfId="2468" priority="3109">
      <formula>FL35&lt;&gt;""</formula>
    </cfRule>
    <cfRule type="expression" dxfId="2467" priority="3293">
      <formula>AND(DE35&lt;&gt;"",DF35="")</formula>
    </cfRule>
    <cfRule type="expression" dxfId="2466" priority="3304">
      <formula>AND(CV35&lt;&gt;"",OR(CW35:DH35&lt;&gt;""))</formula>
    </cfRule>
    <cfRule type="expression" dxfId="2465" priority="3305">
      <formula>AND(CV35="",AND(CW35:DH35=""))</formula>
    </cfRule>
  </conditionalFormatting>
  <conditionalFormatting sqref="DG35">
    <cfRule type="expression" dxfId="2464" priority="3108">
      <formula>FL35&lt;&gt;""</formula>
    </cfRule>
    <cfRule type="expression" dxfId="2463" priority="3302">
      <formula>AND(CV35&lt;&gt;"",OR(CW35:DH35&lt;&gt;""))</formula>
    </cfRule>
    <cfRule type="expression" dxfId="2462" priority="3303">
      <formula>AND(CV35="",AND(CW35:DH35=""))</formula>
    </cfRule>
  </conditionalFormatting>
  <conditionalFormatting sqref="DH35">
    <cfRule type="expression" dxfId="2461" priority="3107">
      <formula>FL35&lt;&gt;""</formula>
    </cfRule>
    <cfRule type="expression" dxfId="2460" priority="3300">
      <formula>AND(CV35&lt;&gt;"",OR(CW35:DH35&lt;&gt;""))</formula>
    </cfRule>
    <cfRule type="expression" dxfId="2459" priority="3301">
      <formula>AND(CV35="",AND(CW35:DH35=""))</formula>
    </cfRule>
  </conditionalFormatting>
  <conditionalFormatting sqref="DI35">
    <cfRule type="expression" dxfId="2458" priority="3106">
      <formula>FL35&lt;&gt;""</formula>
    </cfRule>
    <cfRule type="expression" dxfId="2457" priority="3295">
      <formula>DI35=""</formula>
    </cfRule>
  </conditionalFormatting>
  <conditionalFormatting sqref="DJ35">
    <cfRule type="expression" dxfId="2456" priority="3105">
      <formula>FL35&lt;&gt;""</formula>
    </cfRule>
    <cfRule type="expression" dxfId="2455" priority="3294">
      <formula>AND(DI35&lt;&gt;"自立",DJ35="")</formula>
    </cfRule>
  </conditionalFormatting>
  <conditionalFormatting sqref="DK35">
    <cfRule type="expression" dxfId="2454" priority="3104">
      <formula>FL35&lt;&gt;""</formula>
    </cfRule>
    <cfRule type="expression" dxfId="2453" priority="3291">
      <formula>DK35=""</formula>
    </cfRule>
  </conditionalFormatting>
  <conditionalFormatting sqref="DL35">
    <cfRule type="expression" dxfId="2452" priority="3289">
      <formula>AND(DK35&lt;&gt;"アレルギー食",DL35&lt;&gt;"")</formula>
    </cfRule>
    <cfRule type="expression" dxfId="2451" priority="3290">
      <formula>AND(DK35="アレルギー食",DL35="")</formula>
    </cfRule>
  </conditionalFormatting>
  <conditionalFormatting sqref="DM35">
    <cfRule type="expression" dxfId="2450" priority="3103">
      <formula>FL35&lt;&gt;""</formula>
    </cfRule>
    <cfRule type="expression" dxfId="2449" priority="3288">
      <formula>DM35=""</formula>
    </cfRule>
  </conditionalFormatting>
  <conditionalFormatting sqref="DN35">
    <cfRule type="expression" dxfId="2448" priority="3102">
      <formula>FL35&lt;&gt;""</formula>
    </cfRule>
    <cfRule type="expression" dxfId="2447" priority="3282">
      <formula>AND(DN35&lt;&gt;"",DM35="")</formula>
    </cfRule>
    <cfRule type="expression" dxfId="2446" priority="3286">
      <formula>AND(DM35&lt;&gt;"自立",DN35="")</formula>
    </cfRule>
    <cfRule type="expression" dxfId="2445" priority="3287">
      <formula>AND(DM35="自立",DN35&lt;&gt;"")</formula>
    </cfRule>
  </conditionalFormatting>
  <conditionalFormatting sqref="DO35">
    <cfRule type="expression" dxfId="2444" priority="3101">
      <formula>FL35&lt;&gt;""</formula>
    </cfRule>
    <cfRule type="expression" dxfId="2443" priority="3285">
      <formula>DO35=""</formula>
    </cfRule>
  </conditionalFormatting>
  <conditionalFormatting sqref="DP35">
    <cfRule type="expression" dxfId="2442" priority="3100">
      <formula>FL35&lt;&gt;""</formula>
    </cfRule>
    <cfRule type="expression" dxfId="2441" priority="3281">
      <formula>AND(DP35&lt;&gt;"",DO35="")</formula>
    </cfRule>
    <cfRule type="expression" dxfId="2440" priority="3283">
      <formula>AND(DO35&lt;&gt;"自立",DP35="")</formula>
    </cfRule>
    <cfRule type="expression" dxfId="2439" priority="3284">
      <formula>AND(DO35="自立",DP35&lt;&gt;"")</formula>
    </cfRule>
  </conditionalFormatting>
  <conditionalFormatting sqref="DQ35">
    <cfRule type="expression" dxfId="2438" priority="3099">
      <formula>FL35&lt;&gt;""</formula>
    </cfRule>
    <cfRule type="expression" dxfId="2437" priority="3280">
      <formula>DQ35=""</formula>
    </cfRule>
  </conditionalFormatting>
  <conditionalFormatting sqref="DR35">
    <cfRule type="expression" dxfId="2436" priority="3098">
      <formula>FL35&lt;&gt;""</formula>
    </cfRule>
    <cfRule type="expression" dxfId="2435" priority="3277">
      <formula>AND(DR35&lt;&gt;"",DQ35="")</formula>
    </cfRule>
    <cfRule type="expression" dxfId="2434" priority="3278">
      <formula>AND(DQ35&lt;&gt;"自立",DR35="")</formula>
    </cfRule>
    <cfRule type="expression" dxfId="2433" priority="3279">
      <formula>AND(DQ35="自立",DR35&lt;&gt;"")</formula>
    </cfRule>
  </conditionalFormatting>
  <conditionalFormatting sqref="DS35">
    <cfRule type="expression" dxfId="2432" priority="3097">
      <formula>FL35&lt;&gt;""</formula>
    </cfRule>
    <cfRule type="expression" dxfId="2431" priority="3276">
      <formula>DS35=""</formula>
    </cfRule>
  </conditionalFormatting>
  <conditionalFormatting sqref="DU35">
    <cfRule type="expression" dxfId="2430" priority="3095">
      <formula>FL35&lt;&gt;""</formula>
    </cfRule>
    <cfRule type="expression" dxfId="2429" priority="3275">
      <formula>DU35=""</formula>
    </cfRule>
  </conditionalFormatting>
  <conditionalFormatting sqref="DZ35">
    <cfRule type="expression" dxfId="2428" priority="3093">
      <formula>FL35&lt;&gt;""</formula>
    </cfRule>
    <cfRule type="expression" dxfId="2427" priority="3225">
      <formula>AND(EA35&lt;&gt;"",DZ35&lt;&gt;"その他")</formula>
    </cfRule>
    <cfRule type="expression" dxfId="2426" priority="3274">
      <formula>DZ35=""</formula>
    </cfRule>
  </conditionalFormatting>
  <conditionalFormatting sqref="EA35">
    <cfRule type="expression" dxfId="2425" priority="3272">
      <formula>AND(DZ35&lt;&gt;"その他",EA35&lt;&gt;"")</formula>
    </cfRule>
    <cfRule type="expression" dxfId="2424" priority="3273">
      <formula>AND(DZ35="その他",EA35="")</formula>
    </cfRule>
  </conditionalFormatting>
  <conditionalFormatting sqref="EB35">
    <cfRule type="expression" dxfId="2423" priority="3092">
      <formula>FL35&lt;&gt;""</formula>
    </cfRule>
    <cfRule type="expression" dxfId="2422" priority="3271">
      <formula>AND(EB35:EH35="")</formula>
    </cfRule>
  </conditionalFormatting>
  <conditionalFormatting sqref="EC35">
    <cfRule type="expression" dxfId="2421" priority="3091">
      <formula>FL35&lt;&gt;""</formula>
    </cfRule>
    <cfRule type="expression" dxfId="2420" priority="3270">
      <formula>AND(EB35:EH35="")</formula>
    </cfRule>
  </conditionalFormatting>
  <conditionalFormatting sqref="ED35">
    <cfRule type="expression" dxfId="2419" priority="3090">
      <formula>FL35&lt;&gt;""</formula>
    </cfRule>
    <cfRule type="expression" dxfId="2418" priority="3269">
      <formula>AND(EB35:EH35="")</formula>
    </cfRule>
  </conditionalFormatting>
  <conditionalFormatting sqref="EE35">
    <cfRule type="expression" dxfId="2417" priority="3089">
      <formula>FL35&lt;&gt;""</formula>
    </cfRule>
    <cfRule type="expression" dxfId="2416" priority="3268">
      <formula>AND(EB35:EH35="")</formula>
    </cfRule>
  </conditionalFormatting>
  <conditionalFormatting sqref="EF35">
    <cfRule type="expression" dxfId="2415" priority="3088">
      <formula>FL35&lt;&gt;""</formula>
    </cfRule>
    <cfRule type="expression" dxfId="2414" priority="3267">
      <formula>AND(EB35:EH35="")</formula>
    </cfRule>
  </conditionalFormatting>
  <conditionalFormatting sqref="EG35">
    <cfRule type="expression" dxfId="2413" priority="3087">
      <formula>FL35&lt;&gt;""</formula>
    </cfRule>
    <cfRule type="expression" dxfId="2412" priority="3266">
      <formula>AND(EB35:EH35="")</formula>
    </cfRule>
  </conditionalFormatting>
  <conditionalFormatting sqref="EH35">
    <cfRule type="expression" dxfId="2411" priority="3086">
      <formula>FL35&lt;&gt;""</formula>
    </cfRule>
    <cfRule type="expression" dxfId="2410" priority="3265">
      <formula>AND(EB35:EH35="")</formula>
    </cfRule>
  </conditionalFormatting>
  <conditionalFormatting sqref="EK35">
    <cfRule type="expression" dxfId="2409" priority="3085">
      <formula>FL35&lt;&gt;""</formula>
    </cfRule>
    <cfRule type="expression" dxfId="2408" priority="3263">
      <formula>AND(EJ35&lt;&gt;"",EK35&lt;&gt;"")</formula>
    </cfRule>
    <cfRule type="expression" dxfId="2407" priority="3264">
      <formula>AND(EJ35="",EK35="")</formula>
    </cfRule>
  </conditionalFormatting>
  <conditionalFormatting sqref="EL35">
    <cfRule type="expression" dxfId="2406" priority="3084">
      <formula>FL35&lt;&gt;""</formula>
    </cfRule>
    <cfRule type="expression" dxfId="2405" priority="3261">
      <formula>AND(EJ35&lt;&gt;"",EL35&lt;&gt;"")</formula>
    </cfRule>
    <cfRule type="expression" dxfId="2404" priority="3262">
      <formula>AND(EJ35="",EL35="")</formula>
    </cfRule>
  </conditionalFormatting>
  <conditionalFormatting sqref="EM35">
    <cfRule type="expression" dxfId="2403" priority="3083">
      <formula>FL35&lt;&gt;""</formula>
    </cfRule>
    <cfRule type="expression" dxfId="2402" priority="3259">
      <formula>AND(EJ35&lt;&gt;"",EM35&lt;&gt;"")</formula>
    </cfRule>
    <cfRule type="expression" dxfId="2401" priority="3260">
      <formula>AND(EJ35="",EM35="")</formula>
    </cfRule>
  </conditionalFormatting>
  <conditionalFormatting sqref="EO35">
    <cfRule type="expression" dxfId="2400" priority="3253">
      <formula>AND(EJ35&lt;&gt;"",EO35&lt;&gt;"")</formula>
    </cfRule>
    <cfRule type="expression" dxfId="2399" priority="3257">
      <formula>AND(EO35&lt;&gt;"",EN35="")</formula>
    </cfRule>
    <cfRule type="expression" dxfId="2398" priority="3258">
      <formula>AND(EN35&lt;&gt;"",EO35="")</formula>
    </cfRule>
  </conditionalFormatting>
  <conditionalFormatting sqref="EP35">
    <cfRule type="expression" dxfId="2397" priority="3252">
      <formula>AND(EJ35&lt;&gt;"",EP35&lt;&gt;"")</formula>
    </cfRule>
    <cfRule type="expression" dxfId="2396" priority="3255">
      <formula>AND(EP35&lt;&gt;"",EN35="")</formula>
    </cfRule>
    <cfRule type="expression" dxfId="2395" priority="3256">
      <formula>AND(EN35&lt;&gt;"",EP35="")</formula>
    </cfRule>
  </conditionalFormatting>
  <conditionalFormatting sqref="EN35">
    <cfRule type="expression" dxfId="2394" priority="3254">
      <formula>AND(EJ35&lt;&gt;"",EN35&lt;&gt;"")</formula>
    </cfRule>
  </conditionalFormatting>
  <conditionalFormatting sqref="ER35">
    <cfRule type="expression" dxfId="2393" priority="3082">
      <formula>FL35&lt;&gt;""</formula>
    </cfRule>
    <cfRule type="expression" dxfId="2392" priority="3250">
      <formula>AND(EQ35&lt;&gt;"",ER35&lt;&gt;"")</formula>
    </cfRule>
    <cfRule type="expression" dxfId="2391" priority="3251">
      <formula>AND(EQ35="",ER35="")</formula>
    </cfRule>
  </conditionalFormatting>
  <conditionalFormatting sqref="ES35">
    <cfRule type="expression" dxfId="2390" priority="3081">
      <formula>FL35&lt;&gt;""</formula>
    </cfRule>
    <cfRule type="expression" dxfId="2389" priority="3248">
      <formula>AND(EQ35&lt;&gt;"",ES35&lt;&gt;"")</formula>
    </cfRule>
    <cfRule type="expression" dxfId="2388" priority="3249">
      <formula>AND(EQ35="",ES35="")</formula>
    </cfRule>
  </conditionalFormatting>
  <conditionalFormatting sqref="ET35">
    <cfRule type="expression" dxfId="2387" priority="3080">
      <formula>FL35&lt;&gt;""</formula>
    </cfRule>
    <cfRule type="expression" dxfId="2386" priority="3246">
      <formula>AND(EQ35&lt;&gt;"",ET35&lt;&gt;"")</formula>
    </cfRule>
    <cfRule type="expression" dxfId="2385" priority="3247">
      <formula>AND(EQ35="",ET35="")</formula>
    </cfRule>
  </conditionalFormatting>
  <conditionalFormatting sqref="EV35">
    <cfRule type="expression" dxfId="2384" priority="3240">
      <formula>AND(EQ35&lt;&gt;"",EV35&lt;&gt;"")</formula>
    </cfRule>
    <cfRule type="expression" dxfId="2383" priority="3244">
      <formula>AND(EV35&lt;&gt;"",EU35="")</formula>
    </cfRule>
    <cfRule type="expression" dxfId="2382" priority="3245">
      <formula>AND(EU35&lt;&gt;"",EV35="")</formula>
    </cfRule>
  </conditionalFormatting>
  <conditionalFormatting sqref="EW35">
    <cfRule type="expression" dxfId="2381" priority="3239">
      <formula>AND(EQ35&lt;&gt;"",EW35&lt;&gt;"")</formula>
    </cfRule>
    <cfRule type="expression" dxfId="2380" priority="3242">
      <formula>AND(EW35&lt;&gt;"",EU35="")</formula>
    </cfRule>
    <cfRule type="expression" dxfId="2379" priority="3243">
      <formula>AND(EU35&lt;&gt;"",EW35="")</formula>
    </cfRule>
  </conditionalFormatting>
  <conditionalFormatting sqref="EU35">
    <cfRule type="expression" dxfId="2378" priority="3241">
      <formula>AND(EQ35&lt;&gt;"",EU35&lt;&gt;"")</formula>
    </cfRule>
  </conditionalFormatting>
  <conditionalFormatting sqref="EQ35">
    <cfRule type="expression" dxfId="2377" priority="3238">
      <formula>AND(EQ35&lt;&gt;"",OR(ER35:EW35&lt;&gt;""))</formula>
    </cfRule>
  </conditionalFormatting>
  <conditionalFormatting sqref="EJ35">
    <cfRule type="expression" dxfId="2376" priority="3237">
      <formula>AND(EJ35&lt;&gt;"",OR(EK35:EP35&lt;&gt;""))</formula>
    </cfRule>
  </conditionalFormatting>
  <conditionalFormatting sqref="EX35">
    <cfRule type="expression" dxfId="2375" priority="3079">
      <formula>FL35&lt;&gt;""</formula>
    </cfRule>
    <cfRule type="expression" dxfId="2374" priority="3236">
      <formula>AND(EX35:FC35="")</formula>
    </cfRule>
  </conditionalFormatting>
  <conditionalFormatting sqref="EY35">
    <cfRule type="expression" dxfId="2373" priority="3078">
      <formula>FL35&lt;&gt;""</formula>
    </cfRule>
    <cfRule type="expression" dxfId="2372" priority="3235">
      <formula>AND(EX35:FC35="")</formula>
    </cfRule>
  </conditionalFormatting>
  <conditionalFormatting sqref="EZ35">
    <cfRule type="expression" dxfId="2371" priority="3077">
      <formula>FL35&lt;&gt;""</formula>
    </cfRule>
    <cfRule type="expression" dxfId="2370" priority="3234">
      <formula>AND(EX35:FC35="")</formula>
    </cfRule>
  </conditionalFormatting>
  <conditionalFormatting sqref="FA35">
    <cfRule type="expression" dxfId="2369" priority="3076">
      <formula>FL35&lt;&gt;""</formula>
    </cfRule>
    <cfRule type="expression" dxfId="2368" priority="3233">
      <formula>AND(EX35:FC35="")</formula>
    </cfRule>
  </conditionalFormatting>
  <conditionalFormatting sqref="FC35">
    <cfRule type="expression" dxfId="2367" priority="3074">
      <formula>FL35&lt;&gt;""</formula>
    </cfRule>
    <cfRule type="expression" dxfId="2366" priority="3232">
      <formula>AND(EX35:FC35="")</formula>
    </cfRule>
  </conditionalFormatting>
  <conditionalFormatting sqref="FB35">
    <cfRule type="expression" dxfId="2365" priority="3075">
      <formula>FL35&lt;&gt;""</formula>
    </cfRule>
    <cfRule type="expression" dxfId="2364" priority="3231">
      <formula>AND(EX35:FC35="")</formula>
    </cfRule>
  </conditionalFormatting>
  <conditionalFormatting sqref="FD35">
    <cfRule type="expression" dxfId="2363" priority="3073">
      <formula>FL35&lt;&gt;""</formula>
    </cfRule>
    <cfRule type="expression" dxfId="2362" priority="3230">
      <formula>FD35=""</formula>
    </cfRule>
  </conditionalFormatting>
  <conditionalFormatting sqref="FE35">
    <cfRule type="expression" dxfId="2361" priority="3228">
      <formula>AND(FD35&lt;&gt;"2人以上の体制",FE35&lt;&gt;"")</formula>
    </cfRule>
    <cfRule type="expression" dxfId="2360" priority="3229">
      <formula>AND(FD35="2人以上の体制",FE35="")</formula>
    </cfRule>
  </conditionalFormatting>
  <conditionalFormatting sqref="FF35">
    <cfRule type="expression" dxfId="2359" priority="3072">
      <formula>FL35&lt;&gt;""</formula>
    </cfRule>
    <cfRule type="expression" dxfId="2358" priority="3227">
      <formula>FF35=""</formula>
    </cfRule>
  </conditionalFormatting>
  <conditionalFormatting sqref="FG35">
    <cfRule type="expression" dxfId="2357" priority="3071">
      <formula>FL35&lt;&gt;""</formula>
    </cfRule>
    <cfRule type="expression" dxfId="2356" priority="3226">
      <formula>FG35=""</formula>
    </cfRule>
  </conditionalFormatting>
  <conditionalFormatting sqref="BN35">
    <cfRule type="expression" dxfId="2355" priority="3145">
      <formula>FL35&lt;&gt;""</formula>
    </cfRule>
    <cfRule type="expression" dxfId="2354" priority="3224">
      <formula>BN35=""</formula>
    </cfRule>
  </conditionalFormatting>
  <conditionalFormatting sqref="BO35">
    <cfRule type="expression" dxfId="2353" priority="3144">
      <formula>FL35&lt;&gt;""</formula>
    </cfRule>
    <cfRule type="expression" dxfId="2352" priority="3223">
      <formula>BO35=""</formula>
    </cfRule>
  </conditionalFormatting>
  <conditionalFormatting sqref="BP35">
    <cfRule type="expression" dxfId="2351" priority="3143">
      <formula>FL35&lt;&gt;""</formula>
    </cfRule>
    <cfRule type="expression" dxfId="2350" priority="3222">
      <formula>BP35=""</formula>
    </cfRule>
  </conditionalFormatting>
  <conditionalFormatting sqref="BQ35">
    <cfRule type="expression" dxfId="2349" priority="3142">
      <formula>FL35&lt;&gt;""</formula>
    </cfRule>
    <cfRule type="expression" dxfId="2348" priority="3211">
      <formula>AND(BQ35:BR35="")</formula>
    </cfRule>
  </conditionalFormatting>
  <conditionalFormatting sqref="BR35">
    <cfRule type="expression" dxfId="2347" priority="3141">
      <formula>FL35&lt;&gt;""</formula>
    </cfRule>
    <cfRule type="expression" dxfId="2346" priority="3221">
      <formula>AND(BQ35:BR35="")</formula>
    </cfRule>
  </conditionalFormatting>
  <conditionalFormatting sqref="BT35">
    <cfRule type="expression" dxfId="2345" priority="3216">
      <formula>AND(BS35="",BT35&lt;&gt;"")</formula>
    </cfRule>
    <cfRule type="expression" dxfId="2344" priority="3220">
      <formula>AND(BS35&lt;&gt;"",BT35="")</formula>
    </cfRule>
  </conditionalFormatting>
  <conditionalFormatting sqref="BU35">
    <cfRule type="expression" dxfId="2343" priority="3215">
      <formula>AND(BS35="",BU35&lt;&gt;"")</formula>
    </cfRule>
    <cfRule type="expression" dxfId="2342" priority="3219">
      <formula>AND(BS35&lt;&gt;"",BU35="")</formula>
    </cfRule>
  </conditionalFormatting>
  <conditionalFormatting sqref="BV35">
    <cfRule type="expression" dxfId="2341" priority="3214">
      <formula>AND(BS35="",BV35&lt;&gt;"")</formula>
    </cfRule>
    <cfRule type="expression" dxfId="2340" priority="3218">
      <formula>AND(BS35&lt;&gt;"",AND(BV35:BW35=""))</formula>
    </cfRule>
  </conditionalFormatting>
  <conditionalFormatting sqref="BW35">
    <cfRule type="expression" dxfId="2339" priority="3213">
      <formula>AND(BS35="",BW35&lt;&gt;"")</formula>
    </cfRule>
    <cfRule type="expression" dxfId="2338" priority="3217">
      <formula>AND(BS35&lt;&gt;"",AND(BV35:BW35=""))</formula>
    </cfRule>
  </conditionalFormatting>
  <conditionalFormatting sqref="BS35">
    <cfRule type="expression" dxfId="2337" priority="3212">
      <formula>AND(BS35="",OR(BT35:BW35&lt;&gt;""))</formula>
    </cfRule>
  </conditionalFormatting>
  <conditionalFormatting sqref="BX35">
    <cfRule type="expression" dxfId="2336" priority="3140">
      <formula>FL35&lt;&gt;""</formula>
    </cfRule>
    <cfRule type="expression" dxfId="2335" priority="3210">
      <formula>BX35=""</formula>
    </cfRule>
  </conditionalFormatting>
  <conditionalFormatting sqref="BY35">
    <cfRule type="expression" dxfId="2334" priority="3139">
      <formula>FL35&lt;&gt;""</formula>
    </cfRule>
    <cfRule type="expression" dxfId="2333" priority="3209">
      <formula>BY35=""</formula>
    </cfRule>
  </conditionalFormatting>
  <conditionalFormatting sqref="CB35">
    <cfRule type="expression" dxfId="2332" priority="3138">
      <formula>FL35&lt;&gt;""</formula>
    </cfRule>
    <cfRule type="expression" dxfId="2331" priority="3208">
      <formula>CB35=""</formula>
    </cfRule>
  </conditionalFormatting>
  <conditionalFormatting sqref="CC35">
    <cfRule type="expression" dxfId="2330" priority="3137">
      <formula>FL35&lt;&gt;""</formula>
    </cfRule>
    <cfRule type="expression" dxfId="2329" priority="3207">
      <formula>CC35=""</formula>
    </cfRule>
  </conditionalFormatting>
  <conditionalFormatting sqref="CD35">
    <cfRule type="expression" dxfId="2328" priority="3136">
      <formula>FL35&lt;&gt;""</formula>
    </cfRule>
    <cfRule type="expression" dxfId="2327" priority="3206">
      <formula>CD35=""</formula>
    </cfRule>
  </conditionalFormatting>
  <conditionalFormatting sqref="FJ35">
    <cfRule type="expression" dxfId="2326" priority="3205">
      <formula>FJ35=""</formula>
    </cfRule>
  </conditionalFormatting>
  <conditionalFormatting sqref="H35">
    <cfRule type="expression" dxfId="2325" priority="3186">
      <formula>FL35&lt;&gt;""</formula>
    </cfRule>
    <cfRule type="expression" dxfId="2324" priority="3202">
      <formula>H35=""</formula>
    </cfRule>
  </conditionalFormatting>
  <conditionalFormatting sqref="B35">
    <cfRule type="expression" dxfId="2323" priority="3070">
      <formula>FL35&lt;&gt;""</formula>
    </cfRule>
    <cfRule type="expression" dxfId="2322" priority="3201">
      <formula>B35=""</formula>
    </cfRule>
  </conditionalFormatting>
  <conditionalFormatting sqref="CE35">
    <cfRule type="expression" dxfId="2321" priority="3135">
      <formula>FL35&lt;&gt;""</formula>
    </cfRule>
    <cfRule type="expression" dxfId="2320" priority="3200">
      <formula>CE35=""</formula>
    </cfRule>
  </conditionalFormatting>
  <conditionalFormatting sqref="EI35">
    <cfRule type="expression" dxfId="2319" priority="3199">
      <formula>AND(OR(EB35:EG35&lt;&gt;""),EI35="")</formula>
    </cfRule>
  </conditionalFormatting>
  <conditionalFormatting sqref="BD35">
    <cfRule type="expression" dxfId="2318" priority="3146">
      <formula>FL35&lt;&gt;""</formula>
    </cfRule>
    <cfRule type="expression" dxfId="2317" priority="3198">
      <formula>BD35=""</formula>
    </cfRule>
  </conditionalFormatting>
  <conditionalFormatting sqref="BE35">
    <cfRule type="expression" dxfId="2316" priority="3197">
      <formula>AND(BD35="同居",AND(BE35="",BF35=""))</formula>
    </cfRule>
  </conditionalFormatting>
  <conditionalFormatting sqref="CA35">
    <cfRule type="expression" dxfId="2315" priority="3196">
      <formula>AND(BZ35&lt;&gt;"",CA35="")</formula>
    </cfRule>
  </conditionalFormatting>
  <conditionalFormatting sqref="BZ35">
    <cfRule type="expression" dxfId="2314" priority="3195">
      <formula>AND(BZ35="",CA35&lt;&gt;"")</formula>
    </cfRule>
  </conditionalFormatting>
  <conditionalFormatting sqref="DT35">
    <cfRule type="expression" dxfId="2313" priority="3096">
      <formula>FL35&lt;&gt;""</formula>
    </cfRule>
    <cfRule type="expression" dxfId="2312" priority="3192">
      <formula>AND(DT35&lt;&gt;"",DS35="")</formula>
    </cfRule>
    <cfRule type="expression" dxfId="2311" priority="3193">
      <formula>AND(DS35&lt;&gt;"自立",DT35="")</formula>
    </cfRule>
    <cfRule type="expression" dxfId="2310" priority="3194">
      <formula>AND(DS35="自立",DT35&lt;&gt;"")</formula>
    </cfRule>
  </conditionalFormatting>
  <conditionalFormatting sqref="DV35">
    <cfRule type="expression" dxfId="2309" priority="3094">
      <formula>FL35&lt;&gt;""</formula>
    </cfRule>
    <cfRule type="expression" dxfId="2308" priority="3189">
      <formula>AND(DV35&lt;&gt;"",DU35="")</formula>
    </cfRule>
    <cfRule type="expression" dxfId="2307" priority="3190">
      <formula>AND(DU35="自立",DV35&lt;&gt;"")</formula>
    </cfRule>
    <cfRule type="expression" dxfId="2306" priority="3191">
      <formula>AND(DU35&lt;&gt;"自立",DV35="")</formula>
    </cfRule>
  </conditionalFormatting>
  <conditionalFormatting sqref="I35">
    <cfRule type="expression" dxfId="2305" priority="3188">
      <formula>I35=""</formula>
    </cfRule>
  </conditionalFormatting>
  <conditionalFormatting sqref="O35">
    <cfRule type="expression" dxfId="2304" priority="3182">
      <formula>FL35&lt;&gt;""</formula>
    </cfRule>
    <cfRule type="expression" dxfId="2303" priority="3187">
      <formula>O35=""</formula>
    </cfRule>
  </conditionalFormatting>
  <conditionalFormatting sqref="FM35">
    <cfRule type="expression" dxfId="2302" priority="3065">
      <formula>AND(FM35="",AND(P35:FI35=""))</formula>
    </cfRule>
    <cfRule type="expression" dxfId="2301" priority="3066">
      <formula>AND(FM35&lt;&gt;"",OR(P35:FI35&lt;&gt;""))</formula>
    </cfRule>
  </conditionalFormatting>
  <conditionalFormatting sqref="FL35">
    <cfRule type="expression" dxfId="2300" priority="3067">
      <formula>AND(FL35="",AND(P35:FI35=""))</formula>
    </cfRule>
    <cfRule type="expression" dxfId="2299" priority="3069">
      <formula>AND(FL35&lt;&gt;"",OR(P35:FI35&lt;&gt;""))</formula>
    </cfRule>
  </conditionalFormatting>
  <conditionalFormatting sqref="FK35">
    <cfRule type="expression" dxfId="2298" priority="3068">
      <formula>FK35=""</formula>
    </cfRule>
  </conditionalFormatting>
  <conditionalFormatting sqref="C36">
    <cfRule type="expression" dxfId="2297" priority="3064">
      <formula>C36=""</formula>
    </cfRule>
  </conditionalFormatting>
  <conditionalFormatting sqref="D36">
    <cfRule type="expression" dxfId="2296" priority="3063">
      <formula>D36=""</formula>
    </cfRule>
  </conditionalFormatting>
  <conditionalFormatting sqref="E36">
    <cfRule type="expression" dxfId="2295" priority="3062">
      <formula>E36=""</formula>
    </cfRule>
  </conditionalFormatting>
  <conditionalFormatting sqref="G36">
    <cfRule type="expression" dxfId="2294" priority="3061">
      <formula>G36=""</formula>
    </cfRule>
  </conditionalFormatting>
  <conditionalFormatting sqref="J36">
    <cfRule type="expression" dxfId="2293" priority="2802">
      <formula>FL36&lt;&gt;""</formula>
    </cfRule>
    <cfRule type="expression" dxfId="2292" priority="3060">
      <formula>AND(J36="",K36="")</formula>
    </cfRule>
  </conditionalFormatting>
  <conditionalFormatting sqref="K36">
    <cfRule type="expression" dxfId="2291" priority="2801">
      <formula>FL36&lt;&gt;""</formula>
    </cfRule>
    <cfRule type="expression" dxfId="2290" priority="3059">
      <formula>AND(J36="",K36="")</formula>
    </cfRule>
  </conditionalFormatting>
  <conditionalFormatting sqref="N36">
    <cfRule type="expression" dxfId="2289" priority="2800">
      <formula>FL36&lt;&gt;""</formula>
    </cfRule>
    <cfRule type="expression" dxfId="2288" priority="3058">
      <formula>N36=""</formula>
    </cfRule>
  </conditionalFormatting>
  <conditionalFormatting sqref="P36">
    <cfRule type="expression" dxfId="2287" priority="2798">
      <formula>FL36&lt;&gt;""</formula>
    </cfRule>
    <cfRule type="expression" dxfId="2286" priority="3056">
      <formula>AND(P36&lt;&gt;"",OR(Q36:AC36&lt;&gt;""))</formula>
    </cfRule>
    <cfRule type="expression" dxfId="2285" priority="3057">
      <formula>AND(P36="",AND(Q36:AC36=""))</formula>
    </cfRule>
  </conditionalFormatting>
  <conditionalFormatting sqref="Q36">
    <cfRule type="expression" dxfId="2284" priority="2797">
      <formula>FL36&lt;&gt;""</formula>
    </cfRule>
    <cfRule type="expression" dxfId="2283" priority="3054">
      <formula>AND(P36&lt;&gt;"",OR(Q36:AC36&lt;&gt;""))</formula>
    </cfRule>
    <cfRule type="expression" dxfId="2282" priority="3055">
      <formula>AND(P36="",AND(Q36:AC36=""))</formula>
    </cfRule>
  </conditionalFormatting>
  <conditionalFormatting sqref="R36">
    <cfRule type="expression" dxfId="2281" priority="2796">
      <formula>FL36&lt;&gt;""</formula>
    </cfRule>
    <cfRule type="expression" dxfId="2280" priority="3052">
      <formula>AND(P36&lt;&gt;"",OR(Q36:AC36&lt;&gt;""))</formula>
    </cfRule>
    <cfRule type="expression" dxfId="2279" priority="3053">
      <formula>AND(P36="",AND(Q36:AC36=""))</formula>
    </cfRule>
  </conditionalFormatting>
  <conditionalFormatting sqref="S36">
    <cfRule type="expression" dxfId="2278" priority="2795">
      <formula>FL36&lt;&gt;""</formula>
    </cfRule>
    <cfRule type="expression" dxfId="2277" priority="3040">
      <formula>AND(P36&lt;&gt;"",OR(Q36:AC36&lt;&gt;""))</formula>
    </cfRule>
    <cfRule type="expression" dxfId="2276" priority="3051">
      <formula>AND(P36="",AND(Q36:AC36=""))</formula>
    </cfRule>
  </conditionalFormatting>
  <conditionalFormatting sqref="T36">
    <cfRule type="expression" dxfId="2275" priority="2794">
      <formula>FL36&lt;&gt;""</formula>
    </cfRule>
    <cfRule type="expression" dxfId="2274" priority="3039">
      <formula>AND(P36&lt;&gt;"",OR(Q36:AC36&lt;&gt;""))</formula>
    </cfRule>
    <cfRule type="expression" dxfId="2273" priority="3050">
      <formula>AND(P36="",AND(Q36:AC36=""))</formula>
    </cfRule>
  </conditionalFormatting>
  <conditionalFormatting sqref="U36">
    <cfRule type="expression" dxfId="2272" priority="2793">
      <formula>FL36&lt;&gt;""</formula>
    </cfRule>
    <cfRule type="expression" dxfId="2271" priority="3038">
      <formula>AND(P36&lt;&gt;"",OR(Q36:AC36&lt;&gt;""))</formula>
    </cfRule>
    <cfRule type="expression" dxfId="2270" priority="3049">
      <formula>AND(P36="",AND(Q36:AC36=""))</formula>
    </cfRule>
  </conditionalFormatting>
  <conditionalFormatting sqref="V36">
    <cfRule type="expression" dxfId="2269" priority="2792">
      <formula>FL36&lt;&gt;""</formula>
    </cfRule>
    <cfRule type="expression" dxfId="2268" priority="3037">
      <formula>AND(P36&lt;&gt;"",OR(Q36:AC36&lt;&gt;""))</formula>
    </cfRule>
    <cfRule type="expression" dxfId="2267" priority="3048">
      <formula>AND(P36="",AND(Q36:AC36=""))</formula>
    </cfRule>
  </conditionalFormatting>
  <conditionalFormatting sqref="W36">
    <cfRule type="expression" dxfId="2266" priority="2791">
      <formula>FL36&lt;&gt;""</formula>
    </cfRule>
    <cfRule type="expression" dxfId="2265" priority="3036">
      <formula>AND(P36&lt;&gt;"",OR(Q36:AC36&lt;&gt;""))</formula>
    </cfRule>
    <cfRule type="expression" dxfId="2264" priority="3047">
      <formula>AND(P36="",AND(Q36:AC36=""))</formula>
    </cfRule>
  </conditionalFormatting>
  <conditionalFormatting sqref="X36">
    <cfRule type="expression" dxfId="2263" priority="2790">
      <formula>FL36&lt;&gt;""</formula>
    </cfRule>
    <cfRule type="expression" dxfId="2262" priority="3035">
      <formula>AND(P36&lt;&gt;"",OR(Q36:AC36&lt;&gt;""))</formula>
    </cfRule>
    <cfRule type="expression" dxfId="2261" priority="3046">
      <formula>AND(P36="",AND(Q36:AC36=""))</formula>
    </cfRule>
  </conditionalFormatting>
  <conditionalFormatting sqref="Y36">
    <cfRule type="expression" dxfId="2260" priority="2789">
      <formula>FL36&lt;&gt;""</formula>
    </cfRule>
    <cfRule type="expression" dxfId="2259" priority="3034">
      <formula>AND(P36&lt;&gt;"",OR(Q36:AC36&lt;&gt;""))</formula>
    </cfRule>
    <cfRule type="expression" dxfId="2258" priority="3045">
      <formula>AND(P36="",AND(Q36:AC36=""))</formula>
    </cfRule>
  </conditionalFormatting>
  <conditionalFormatting sqref="Z36">
    <cfRule type="expression" dxfId="2257" priority="2788">
      <formula>FL36&lt;&gt;""</formula>
    </cfRule>
    <cfRule type="expression" dxfId="2256" priority="3033">
      <formula>AND(P36&lt;&gt;"",OR(Q36:AC36&lt;&gt;""))</formula>
    </cfRule>
    <cfRule type="expression" dxfId="2255" priority="3044">
      <formula>AND(P36="",AND(Q36:AC36=""))</formula>
    </cfRule>
  </conditionalFormatting>
  <conditionalFormatting sqref="AA36">
    <cfRule type="expression" dxfId="2254" priority="2787">
      <formula>FL36&lt;&gt;""</formula>
    </cfRule>
    <cfRule type="expression" dxfId="2253" priority="3032">
      <formula>AND(P36&lt;&gt;"",OR(Q36:AC36&lt;&gt;""))</formula>
    </cfRule>
    <cfRule type="expression" dxfId="2252" priority="3043">
      <formula>AND(P36="",AND(Q36:AC36=""))</formula>
    </cfRule>
  </conditionalFormatting>
  <conditionalFormatting sqref="AB36">
    <cfRule type="expression" dxfId="2251" priority="2786">
      <formula>FL36&lt;&gt;""</formula>
    </cfRule>
    <cfRule type="expression" dxfId="2250" priority="3031">
      <formula>AND(P36&lt;&gt;"",OR(Q36:AC36&lt;&gt;""))</formula>
    </cfRule>
    <cfRule type="expression" dxfId="2249" priority="3042">
      <formula>AND(P36="",AND(Q36:AC36=""))</formula>
    </cfRule>
  </conditionalFormatting>
  <conditionalFormatting sqref="AC36">
    <cfRule type="expression" dxfId="2248" priority="2785">
      <formula>FL36&lt;&gt;""</formula>
    </cfRule>
    <cfRule type="expression" dxfId="2247" priority="3030">
      <formula>AND(P36&lt;&gt;"",OR(Q36:AC36&lt;&gt;""))</formula>
    </cfRule>
    <cfRule type="expression" dxfId="2246" priority="3041">
      <formula>AND(P36="",AND(Q36:AC36=""))</formula>
    </cfRule>
  </conditionalFormatting>
  <conditionalFormatting sqref="AD36">
    <cfRule type="expression" dxfId="2245" priority="2784">
      <formula>FL36&lt;&gt;""</formula>
    </cfRule>
    <cfRule type="expression" dxfId="2244" priority="3027">
      <formula>AND(AD36="無",OR(AE36:AH36&lt;&gt;""))</formula>
    </cfRule>
    <cfRule type="expression" dxfId="2243" priority="3028">
      <formula>AND(AD36="有",AND(AE36:AH36=""))</formula>
    </cfRule>
    <cfRule type="expression" dxfId="2242" priority="3029">
      <formula>AD36=""</formula>
    </cfRule>
  </conditionalFormatting>
  <conditionalFormatting sqref="AE36">
    <cfRule type="expression" dxfId="2241" priority="3022">
      <formula>AND(AD36="無",OR(AE36:AH36&lt;&gt;""))</formula>
    </cfRule>
    <cfRule type="expression" dxfId="2240" priority="3026">
      <formula>AND(AD36="有",AND(AE36:AH36=""))</formula>
    </cfRule>
  </conditionalFormatting>
  <conditionalFormatting sqref="AF36">
    <cfRule type="expression" dxfId="2239" priority="3021">
      <formula>AND(AD36="無",OR(AE36:AH36&lt;&gt;""))</formula>
    </cfRule>
    <cfRule type="expression" dxfId="2238" priority="3025">
      <formula>AND(AD36="有",AND(AE36:AH36=""))</formula>
    </cfRule>
  </conditionalFormatting>
  <conditionalFormatting sqref="AG36">
    <cfRule type="expression" dxfId="2237" priority="3020">
      <formula>AND(AD36="無",OR(AE36:AH36&lt;&gt;""))</formula>
    </cfRule>
    <cfRule type="expression" dxfId="2236" priority="3024">
      <formula>AND(AD36="有",AND(AE36:AH36=""))</formula>
    </cfRule>
  </conditionalFormatting>
  <conditionalFormatting sqref="AH36">
    <cfRule type="expression" dxfId="2235" priority="3019">
      <formula>AND(AD36="無",OR(AE36:AH36&lt;&gt;""))</formula>
    </cfRule>
    <cfRule type="expression" dxfId="2234" priority="3023">
      <formula>AND(AD36="有",AND(AE36:AH36=""))</formula>
    </cfRule>
  </conditionalFormatting>
  <conditionalFormatting sqref="AI36">
    <cfRule type="expression" dxfId="2233" priority="2783">
      <formula>FL36&lt;&gt;""</formula>
    </cfRule>
    <cfRule type="expression" dxfId="2232" priority="3018">
      <formula>AI36=""</formula>
    </cfRule>
  </conditionalFormatting>
  <conditionalFormatting sqref="AJ36">
    <cfRule type="expression" dxfId="2231" priority="2782">
      <formula>FL36&lt;&gt;""</formula>
    </cfRule>
    <cfRule type="expression" dxfId="2230" priority="3017">
      <formula>AJ36=""</formula>
    </cfRule>
  </conditionalFormatting>
  <conditionalFormatting sqref="AK36">
    <cfRule type="expression" dxfId="2229" priority="2781">
      <formula>FL36&lt;&gt;""</formula>
    </cfRule>
    <cfRule type="expression" dxfId="2228" priority="3016">
      <formula>AK36=""</formula>
    </cfRule>
  </conditionalFormatting>
  <conditionalFormatting sqref="AL36">
    <cfRule type="expression" dxfId="2227" priority="2780">
      <formula>FL36&lt;&gt;""</formula>
    </cfRule>
    <cfRule type="expression" dxfId="2226" priority="3015">
      <formula>AL36=""</formula>
    </cfRule>
  </conditionalFormatting>
  <conditionalFormatting sqref="AM36">
    <cfRule type="expression" dxfId="2225" priority="2779">
      <formula>FL36&lt;&gt;""</formula>
    </cfRule>
    <cfRule type="expression" dxfId="2224" priority="3010">
      <formula>AND(AM36="なし",AN36&lt;&gt;"")</formula>
    </cfRule>
    <cfRule type="expression" dxfId="2223" priority="3011">
      <formula>AND(AM36="あり",AN36="")</formula>
    </cfRule>
    <cfRule type="expression" dxfId="2222" priority="3014">
      <formula>AM36=""</formula>
    </cfRule>
  </conditionalFormatting>
  <conditionalFormatting sqref="AN36">
    <cfRule type="expression" dxfId="2221" priority="3012">
      <formula>AND(AM36="なし",AN36&lt;&gt;"")</formula>
    </cfRule>
    <cfRule type="expression" dxfId="2220" priority="3013">
      <formula>AND(AM36="あり",AN36="")</formula>
    </cfRule>
  </conditionalFormatting>
  <conditionalFormatting sqref="AO36">
    <cfRule type="expression" dxfId="2219" priority="2778">
      <formula>FL36&lt;&gt;""</formula>
    </cfRule>
    <cfRule type="expression" dxfId="2218" priority="3008">
      <formula>AND(AO36&lt;&gt;"",OR(AP36:BC36&lt;&gt;""))</formula>
    </cfRule>
    <cfRule type="expression" dxfId="2217" priority="3009">
      <formula>AND(AO36="",AND(AP36:BC36=""))</formula>
    </cfRule>
  </conditionalFormatting>
  <conditionalFormatting sqref="AP36">
    <cfRule type="expression" dxfId="2216" priority="2777">
      <formula>FL36&lt;&gt;""</formula>
    </cfRule>
    <cfRule type="expression" dxfId="2215" priority="3006">
      <formula>AND(AO36&lt;&gt;"",OR(AP36:BC36&lt;&gt;""))</formula>
    </cfRule>
    <cfRule type="expression" dxfId="2214" priority="3007">
      <formula>AND(AO36="",AND(AP36:BC36=""))</formula>
    </cfRule>
  </conditionalFormatting>
  <conditionalFormatting sqref="AQ36">
    <cfRule type="expression" dxfId="2213" priority="2776">
      <formula>FL36&lt;&gt;""</formula>
    </cfRule>
    <cfRule type="expression" dxfId="2212" priority="3004">
      <formula>AND(AO36&lt;&gt;"",OR(AP36:BC36&lt;&gt;""))</formula>
    </cfRule>
    <cfRule type="expression" dxfId="2211" priority="3005">
      <formula>AND(AO36="",AND(AP36:BC36=""))</formula>
    </cfRule>
  </conditionalFormatting>
  <conditionalFormatting sqref="AR36">
    <cfRule type="expression" dxfId="2210" priority="2775">
      <formula>FL36&lt;&gt;""</formula>
    </cfRule>
    <cfRule type="expression" dxfId="2209" priority="3002">
      <formula>AND(AO36&lt;&gt;"",OR(AP36:BC36&lt;&gt;""))</formula>
    </cfRule>
    <cfRule type="expression" dxfId="2208" priority="3003">
      <formula>AND(AO36="",AND(AP36:BC36=""))</formula>
    </cfRule>
  </conditionalFormatting>
  <conditionalFormatting sqref="AS36">
    <cfRule type="expression" dxfId="2207" priority="2774">
      <formula>FL36&lt;&gt;""</formula>
    </cfRule>
    <cfRule type="expression" dxfId="2206" priority="3000">
      <formula>AND(AO36&lt;&gt;"",OR(AP36:BC36&lt;&gt;""))</formula>
    </cfRule>
    <cfRule type="expression" dxfId="2205" priority="3001">
      <formula>AND(AO36="",AND(AP36:BC36=""))</formula>
    </cfRule>
  </conditionalFormatting>
  <conditionalFormatting sqref="AT36">
    <cfRule type="expression" dxfId="2204" priority="2773">
      <formula>FL36&lt;&gt;""</formula>
    </cfRule>
    <cfRule type="expression" dxfId="2203" priority="2998">
      <formula>AND(AO36&lt;&gt;"",OR(AP36:BC36&lt;&gt;""))</formula>
    </cfRule>
    <cfRule type="expression" dxfId="2202" priority="2999">
      <formula>AND(AO36="",AND(AP36:BC36=""))</formula>
    </cfRule>
  </conditionalFormatting>
  <conditionalFormatting sqref="AU36">
    <cfRule type="expression" dxfId="2201" priority="2772">
      <formula>FL36&lt;&gt;""</formula>
    </cfRule>
    <cfRule type="expression" dxfId="2200" priority="2996">
      <formula>AND(AO36&lt;&gt;"",OR(AP36:BC36&lt;&gt;""))</formula>
    </cfRule>
    <cfRule type="expression" dxfId="2199" priority="2997">
      <formula>AND(AO36="",AND(AP36:BC36=""))</formula>
    </cfRule>
  </conditionalFormatting>
  <conditionalFormatting sqref="AV36">
    <cfRule type="expression" dxfId="2198" priority="2771">
      <formula>FL36&lt;&gt;""</formula>
    </cfRule>
    <cfRule type="expression" dxfId="2197" priority="2994">
      <formula>AND(AO36&lt;&gt;"",OR(AP36:BC36&lt;&gt;""))</formula>
    </cfRule>
    <cfRule type="expression" dxfId="2196" priority="2995">
      <formula>AND(AO36="",AND(AP36:BC36=""))</formula>
    </cfRule>
  </conditionalFormatting>
  <conditionalFormatting sqref="AW36">
    <cfRule type="expression" dxfId="2195" priority="2770">
      <formula>FL36&lt;&gt;""</formula>
    </cfRule>
    <cfRule type="expression" dxfId="2194" priority="2992">
      <formula>AND(AO36&lt;&gt;"",OR(AP36:BC36&lt;&gt;""))</formula>
    </cfRule>
    <cfRule type="expression" dxfId="2193" priority="2993">
      <formula>AND(AO36="",AND(AP36:BC36=""))</formula>
    </cfRule>
  </conditionalFormatting>
  <conditionalFormatting sqref="AX36">
    <cfRule type="expression" dxfId="2192" priority="2769">
      <formula>FL36&lt;&gt;""</formula>
    </cfRule>
    <cfRule type="expression" dxfId="2191" priority="2990">
      <formula>AND(AO36&lt;&gt;"",OR(AP36:BC36&lt;&gt;""))</formula>
    </cfRule>
    <cfRule type="expression" dxfId="2190" priority="2991">
      <formula>AND(AO36="",AND(AP36:BC36=""))</formula>
    </cfRule>
  </conditionalFormatting>
  <conditionalFormatting sqref="AY36">
    <cfRule type="expression" dxfId="2189" priority="2768">
      <formula>FL36&lt;&gt;""</formula>
    </cfRule>
    <cfRule type="expression" dxfId="2188" priority="2988">
      <formula>AND(AO36&lt;&gt;"",OR(AP36:BC36&lt;&gt;""))</formula>
    </cfRule>
    <cfRule type="expression" dxfId="2187" priority="2989">
      <formula>AND(AO36="",AND(AP36:BC36=""))</formula>
    </cfRule>
  </conditionalFormatting>
  <conditionalFormatting sqref="AZ36">
    <cfRule type="expression" dxfId="2186" priority="2767">
      <formula>FL36&lt;&gt;""</formula>
    </cfRule>
    <cfRule type="expression" dxfId="2185" priority="2986">
      <formula>AND(AO36&lt;&gt;"",OR(AP36:BC36&lt;&gt;""))</formula>
    </cfRule>
    <cfRule type="expression" dxfId="2184" priority="2987">
      <formula>AND(AO36="",AND(AP36:BC36=""))</formula>
    </cfRule>
  </conditionalFormatting>
  <conditionalFormatting sqref="BA36">
    <cfRule type="expression" dxfId="2183" priority="2766">
      <formula>FL36&lt;&gt;""</formula>
    </cfRule>
    <cfRule type="expression" dxfId="2182" priority="2984">
      <formula>AND(AO36&lt;&gt;"",OR(AP36:BC36&lt;&gt;""))</formula>
    </cfRule>
    <cfRule type="expression" dxfId="2181" priority="2985">
      <formula>AND(AO36="",AND(AP36:BC36=""))</formula>
    </cfRule>
  </conditionalFormatting>
  <conditionalFormatting sqref="BB36">
    <cfRule type="expression" dxfId="2180" priority="2765">
      <formula>FL36&lt;&gt;""</formula>
    </cfRule>
    <cfRule type="expression" dxfId="2179" priority="2982">
      <formula>AND(AO36&lt;&gt;"",OR(AP36:BC36&lt;&gt;""))</formula>
    </cfRule>
    <cfRule type="expression" dxfId="2178" priority="2983">
      <formula>AND(AO36="",AND(AP36:BC36=""))</formula>
    </cfRule>
  </conditionalFormatting>
  <conditionalFormatting sqref="BC36">
    <cfRule type="expression" dxfId="2177" priority="2764">
      <formula>FL36&lt;&gt;""</formula>
    </cfRule>
    <cfRule type="expression" dxfId="2176" priority="2980">
      <formula>AND(AO36&lt;&gt;"",OR(AP36:BC36&lt;&gt;""))</formula>
    </cfRule>
    <cfRule type="expression" dxfId="2175" priority="2981">
      <formula>AND(AO36="",AND(AP36:BC36=""))</formula>
    </cfRule>
  </conditionalFormatting>
  <conditionalFormatting sqref="BF36">
    <cfRule type="expression" dxfId="2174" priority="2821">
      <formula>AND(BD36="独居",BF36&gt;=1)</formula>
    </cfRule>
    <cfRule type="expression" dxfId="2173" priority="2978">
      <formula>AND(BD36="同居",AND(BM36="",BF36&lt;&gt;COUNTA(BH36:BL36)))</formula>
    </cfRule>
    <cfRule type="expression" dxfId="2172" priority="2979">
      <formula>AND(BD36="同居",OR(BF36="",BF36=0))</formula>
    </cfRule>
  </conditionalFormatting>
  <conditionalFormatting sqref="BG36">
    <cfRule type="expression" dxfId="2171" priority="2976">
      <formula>AND(BD36="独居",BG36&gt;=1)</formula>
    </cfRule>
    <cfRule type="expression" dxfId="2170" priority="2977">
      <formula>AND(BD36="同居",OR(BG36="",BG36&gt;BF36))</formula>
    </cfRule>
  </conditionalFormatting>
  <conditionalFormatting sqref="BH36">
    <cfRule type="expression" dxfId="2169" priority="2969">
      <formula>AND(BD36="独居",OR(BH36:BM36&lt;&gt;""))</formula>
    </cfRule>
    <cfRule type="expression" dxfId="2168" priority="2975">
      <formula>AND(BD36="同居",AND(BM36="",BF36&lt;&gt;COUNTA(BH36:BL36)))</formula>
    </cfRule>
  </conditionalFormatting>
  <conditionalFormatting sqref="BI36">
    <cfRule type="expression" dxfId="2167" priority="2968">
      <formula>AND(BD36="独居",OR(BH36:BM36&lt;&gt;""))</formula>
    </cfRule>
    <cfRule type="expression" dxfId="2166" priority="2974">
      <formula>AND(BD36="同居",AND(BM36="",BF36&lt;&gt;COUNTA(BH36:BL36)))</formula>
    </cfRule>
  </conditionalFormatting>
  <conditionalFormatting sqref="BJ36">
    <cfRule type="expression" dxfId="2165" priority="2967">
      <formula>AND(BD36="独居",OR(BH36:BM36&lt;&gt;""))</formula>
    </cfRule>
    <cfRule type="expression" dxfId="2164" priority="2973">
      <formula>AND(BD36="同居",AND(BM36="",BF36&lt;&gt;COUNTA(BH36:BL36)))</formula>
    </cfRule>
  </conditionalFormatting>
  <conditionalFormatting sqref="BK36">
    <cfRule type="expression" dxfId="2163" priority="2966">
      <formula>AND(BD36="独居",OR(BH36:BM36&lt;&gt;""))</formula>
    </cfRule>
    <cfRule type="expression" dxfId="2162" priority="2972">
      <formula>AND(BD36="同居",AND(BM36="",BF36&lt;&gt;COUNTA(BH36:BL36)))</formula>
    </cfRule>
  </conditionalFormatting>
  <conditionalFormatting sqref="BL36">
    <cfRule type="expression" dxfId="2161" priority="2965">
      <formula>AND(BD36="独居",OR(BH36:BM36&lt;&gt;""))</formula>
    </cfRule>
    <cfRule type="expression" dxfId="2160" priority="2971">
      <formula>AND(BD36="同居",AND(BM36="",BF36&lt;&gt;COUNTA(BH36:BL36)))</formula>
    </cfRule>
  </conditionalFormatting>
  <conditionalFormatting sqref="BM36">
    <cfRule type="expression" dxfId="2159" priority="2964">
      <formula>AND(BD36="独居",OR(BH36:BM36&lt;&gt;""))</formula>
    </cfRule>
    <cfRule type="expression" dxfId="2158" priority="2970">
      <formula>AND(BD36="同居",AND(BM36="",BF36&lt;&gt;COUNTA(BH36:BL36)))</formula>
    </cfRule>
  </conditionalFormatting>
  <conditionalFormatting sqref="CF36">
    <cfRule type="expression" dxfId="2157" priority="2751">
      <formula>FL36&lt;&gt;""</formula>
    </cfRule>
    <cfRule type="expression" dxfId="2156" priority="2963">
      <formula>CF36=""</formula>
    </cfRule>
  </conditionalFormatting>
  <conditionalFormatting sqref="CG36">
    <cfRule type="expression" dxfId="2155" priority="2750">
      <formula>FL36&lt;&gt;""</formula>
    </cfRule>
    <cfRule type="expression" dxfId="2154" priority="2962">
      <formula>CG36=""</formula>
    </cfRule>
  </conditionalFormatting>
  <conditionalFormatting sqref="CH36">
    <cfRule type="expression" dxfId="2153" priority="2749">
      <formula>FL36&lt;&gt;""</formula>
    </cfRule>
    <cfRule type="expression" dxfId="2152" priority="2961">
      <formula>CH36=""</formula>
    </cfRule>
  </conditionalFormatting>
  <conditionalFormatting sqref="CI36">
    <cfRule type="expression" dxfId="2151" priority="2748">
      <formula>FL36&lt;&gt;""</formula>
    </cfRule>
    <cfRule type="expression" dxfId="2150" priority="2960">
      <formula>CI36=""</formula>
    </cfRule>
  </conditionalFormatting>
  <conditionalFormatting sqref="CJ36">
    <cfRule type="expression" dxfId="2149" priority="2747">
      <formula>FL36&lt;&gt;""</formula>
    </cfRule>
    <cfRule type="expression" dxfId="2148" priority="2959">
      <formula>CJ36=""</formula>
    </cfRule>
  </conditionalFormatting>
  <conditionalFormatting sqref="CK36">
    <cfRule type="expression" dxfId="2147" priority="2746">
      <formula>FL36&lt;&gt;""</formula>
    </cfRule>
    <cfRule type="expression" dxfId="2146" priority="2958">
      <formula>CK36=""</formula>
    </cfRule>
  </conditionalFormatting>
  <conditionalFormatting sqref="CL36">
    <cfRule type="expression" dxfId="2145" priority="2745">
      <formula>FL36&lt;&gt;""</formula>
    </cfRule>
    <cfRule type="expression" dxfId="2144" priority="2957">
      <formula>CL36=""</formula>
    </cfRule>
  </conditionalFormatting>
  <conditionalFormatting sqref="CM36">
    <cfRule type="expression" dxfId="2143" priority="2744">
      <formula>FL36&lt;&gt;""</formula>
    </cfRule>
    <cfRule type="expression" dxfId="2142" priority="2956">
      <formula>CM36=""</formula>
    </cfRule>
  </conditionalFormatting>
  <conditionalFormatting sqref="CN36">
    <cfRule type="expression" dxfId="2141" priority="2820">
      <formula>AND(CM36=0,CN36&lt;&gt;"")</formula>
    </cfRule>
    <cfRule type="expression" dxfId="2140" priority="2955">
      <formula>AND(CM36&gt;0,CN36="")</formula>
    </cfRule>
  </conditionalFormatting>
  <conditionalFormatting sqref="CO36">
    <cfRule type="expression" dxfId="2139" priority="2743">
      <formula>FL36&lt;&gt;""</formula>
    </cfRule>
    <cfRule type="expression" dxfId="2138" priority="2953">
      <formula>AND(CO36&lt;&gt;"",OR(CP36:CS36&lt;&gt;""))</formula>
    </cfRule>
    <cfRule type="expression" dxfId="2137" priority="2954">
      <formula>AND(CO36="",AND(CP36:CS36=""))</formula>
    </cfRule>
  </conditionalFormatting>
  <conditionalFormatting sqref="CP36">
    <cfRule type="expression" dxfId="2136" priority="2742">
      <formula>FL36&lt;&gt;""</formula>
    </cfRule>
    <cfRule type="expression" dxfId="2135" priority="2951">
      <formula>AND(CO36&lt;&gt;"",OR(CP36:CS36&lt;&gt;""))</formula>
    </cfRule>
    <cfRule type="expression" dxfId="2134" priority="2952">
      <formula>AND(CO36="",AND(CP36:CS36=""))</formula>
    </cfRule>
  </conditionalFormatting>
  <conditionalFormatting sqref="CQ36">
    <cfRule type="expression" dxfId="2133" priority="2741">
      <formula>FL36&lt;&gt;""</formula>
    </cfRule>
    <cfRule type="expression" dxfId="2132" priority="2949">
      <formula>AND(CO36&lt;&gt;"",OR(CP36:CS36&lt;&gt;""))</formula>
    </cfRule>
    <cfRule type="expression" dxfId="2131" priority="2950">
      <formula>AND(CO36="",AND(CP36:CS36=""))</formula>
    </cfRule>
  </conditionalFormatting>
  <conditionalFormatting sqref="CR36">
    <cfRule type="expression" dxfId="2130" priority="2740">
      <formula>FL36&lt;&gt;""</formula>
    </cfRule>
    <cfRule type="expression" dxfId="2129" priority="2947">
      <formula>AND(CO36&lt;&gt;"",OR(CP36:CS36&lt;&gt;""))</formula>
    </cfRule>
    <cfRule type="expression" dxfId="2128" priority="2948">
      <formula>AND(CO36="",AND(CP36:CS36=""))</formula>
    </cfRule>
  </conditionalFormatting>
  <conditionalFormatting sqref="CS36">
    <cfRule type="expression" dxfId="2127" priority="2739">
      <formula>FL36&lt;&gt;""</formula>
    </cfRule>
    <cfRule type="expression" dxfId="2126" priority="2945">
      <formula>AND(CO36&lt;&gt;"",OR(CP36:CS36&lt;&gt;""))</formula>
    </cfRule>
    <cfRule type="expression" dxfId="2125" priority="2946">
      <formula>AND(CO36="",AND(CP36:CS36=""))</formula>
    </cfRule>
  </conditionalFormatting>
  <conditionalFormatting sqref="CT36">
    <cfRule type="expression" dxfId="2124" priority="2738">
      <formula>FL36&lt;&gt;""</formula>
    </cfRule>
    <cfRule type="expression" dxfId="2123" priority="2944">
      <formula>CT36=""</formula>
    </cfRule>
  </conditionalFormatting>
  <conditionalFormatting sqref="CU36">
    <cfRule type="expression" dxfId="2122" priority="2737">
      <formula>FL36&lt;&gt;""</formula>
    </cfRule>
    <cfRule type="expression" dxfId="2121" priority="2943">
      <formula>CU36=""</formula>
    </cfRule>
  </conditionalFormatting>
  <conditionalFormatting sqref="CV36">
    <cfRule type="expression" dxfId="2120" priority="2736">
      <formula>FL36&lt;&gt;""</formula>
    </cfRule>
    <cfRule type="expression" dxfId="2119" priority="2941">
      <formula>AND(CV36&lt;&gt;"",OR(CW36:DH36&lt;&gt;""))</formula>
    </cfRule>
    <cfRule type="expression" dxfId="2118" priority="2942">
      <formula>AND(CV36="",AND(CW36:DH36=""))</formula>
    </cfRule>
  </conditionalFormatting>
  <conditionalFormatting sqref="CW36">
    <cfRule type="expression" dxfId="2117" priority="2735">
      <formula>FL36&lt;&gt;""</formula>
    </cfRule>
    <cfRule type="expression" dxfId="2116" priority="2915">
      <formula>AND(CX36&lt;&gt;"",CW36="")</formula>
    </cfRule>
    <cfRule type="expression" dxfId="2115" priority="2939">
      <formula>AND(CV36&lt;&gt;"",OR(CW36:DH36&lt;&gt;""))</formula>
    </cfRule>
    <cfRule type="expression" dxfId="2114" priority="2940">
      <formula>AND(CV36="",AND(CW36:DH36=""))</formula>
    </cfRule>
  </conditionalFormatting>
  <conditionalFormatting sqref="CX36">
    <cfRule type="expression" dxfId="2113" priority="2734">
      <formula>FL36&lt;&gt;""</formula>
    </cfRule>
    <cfRule type="expression" dxfId="2112" priority="2916">
      <formula>AND(CW36&lt;&gt;"",CX36="")</formula>
    </cfRule>
    <cfRule type="expression" dxfId="2111" priority="2937">
      <formula>AND(CV36&lt;&gt;"",OR(CW36:DH36&lt;&gt;""))</formula>
    </cfRule>
    <cfRule type="expression" dxfId="2110" priority="2938">
      <formula>AND(CV36="",AND(CW36:DH36=""))</formula>
    </cfRule>
  </conditionalFormatting>
  <conditionalFormatting sqref="CY36">
    <cfRule type="expression" dxfId="2109" priority="2733">
      <formula>FL36&lt;&gt;""</formula>
    </cfRule>
    <cfRule type="expression" dxfId="2108" priority="2935">
      <formula>AND(CV36&lt;&gt;"",OR(CW36:DH36&lt;&gt;""))</formula>
    </cfRule>
    <cfRule type="expression" dxfId="2107" priority="2936">
      <formula>AND(CV36="",AND(CW36:DH36=""))</formula>
    </cfRule>
  </conditionalFormatting>
  <conditionalFormatting sqref="CZ36">
    <cfRule type="expression" dxfId="2106" priority="2732">
      <formula>FL36&lt;&gt;""</formula>
    </cfRule>
    <cfRule type="expression" dxfId="2105" priority="2913">
      <formula>AND(DA36&lt;&gt;"",CZ36="")</formula>
    </cfRule>
    <cfRule type="expression" dxfId="2104" priority="2933">
      <formula>AND(CV36&lt;&gt;"",OR(CW36:DH36&lt;&gt;""))</formula>
    </cfRule>
    <cfRule type="expression" dxfId="2103" priority="2934">
      <formula>AND(CV36="",AND(CW36:DH36=""))</formula>
    </cfRule>
  </conditionalFormatting>
  <conditionalFormatting sqref="DA36">
    <cfRule type="expression" dxfId="2102" priority="2731">
      <formula>FL36&lt;&gt;""</formula>
    </cfRule>
    <cfRule type="expression" dxfId="2101" priority="2914">
      <formula>AND(CZ36&lt;&gt;"",DA36="")</formula>
    </cfRule>
    <cfRule type="expression" dxfId="2100" priority="2931">
      <formula>AND(CV36&lt;&gt;"",OR(CW36:DH36&lt;&gt;""))</formula>
    </cfRule>
    <cfRule type="expression" dxfId="2099" priority="2932">
      <formula>AND(CV36="",AND(CW36:DH36=""))</formula>
    </cfRule>
  </conditionalFormatting>
  <conditionalFormatting sqref="DB36">
    <cfRule type="expression" dxfId="2098" priority="2730">
      <formula>FL36&lt;&gt;""</formula>
    </cfRule>
    <cfRule type="expression" dxfId="2097" priority="2929">
      <formula>AND(CV36&lt;&gt;"",OR(CW36:DH36&lt;&gt;""))</formula>
    </cfRule>
    <cfRule type="expression" dxfId="2096" priority="2930">
      <formula>AND(CV36="",AND(CW36:DH36=""))</formula>
    </cfRule>
  </conditionalFormatting>
  <conditionalFormatting sqref="DC36">
    <cfRule type="expression" dxfId="2095" priority="2729">
      <formula>FL36&lt;&gt;""</formula>
    </cfRule>
    <cfRule type="expression" dxfId="2094" priority="2927">
      <formula>AND(CV36&lt;&gt;"",OR(CW36:DH36&lt;&gt;""))</formula>
    </cfRule>
    <cfRule type="expression" dxfId="2093" priority="2928">
      <formula>AND(CV36="",AND(CW36:DH36=""))</formula>
    </cfRule>
  </conditionalFormatting>
  <conditionalFormatting sqref="DD36">
    <cfRule type="expression" dxfId="2092" priority="2728">
      <formula>FL36&lt;&gt;""</formula>
    </cfRule>
    <cfRule type="expression" dxfId="2091" priority="2925">
      <formula>AND(CV36&lt;&gt;"",OR(CW36:DH36&lt;&gt;""))</formula>
    </cfRule>
    <cfRule type="expression" dxfId="2090" priority="2926">
      <formula>AND(CV36="",AND(CW36:DH36=""))</formula>
    </cfRule>
  </conditionalFormatting>
  <conditionalFormatting sqref="DE36">
    <cfRule type="expression" dxfId="2089" priority="2727">
      <formula>FL36&lt;&gt;""</formula>
    </cfRule>
    <cfRule type="expression" dxfId="2088" priority="2909">
      <formula>AND(DF36&lt;&gt;"",DE36="")</formula>
    </cfRule>
    <cfRule type="expression" dxfId="2087" priority="2923">
      <formula>AND(CV36&lt;&gt;"",OR(CW36:DH36&lt;&gt;""))</formula>
    </cfRule>
    <cfRule type="expression" dxfId="2086" priority="2924">
      <formula>AND(CV36="",AND(CW36:DH36=""))</formula>
    </cfRule>
  </conditionalFormatting>
  <conditionalFormatting sqref="DF36">
    <cfRule type="expression" dxfId="2085" priority="2726">
      <formula>FL36&lt;&gt;""</formula>
    </cfRule>
    <cfRule type="expression" dxfId="2084" priority="2910">
      <formula>AND(DE36&lt;&gt;"",DF36="")</formula>
    </cfRule>
    <cfRule type="expression" dxfId="2083" priority="2921">
      <formula>AND(CV36&lt;&gt;"",OR(CW36:DH36&lt;&gt;""))</formula>
    </cfRule>
    <cfRule type="expression" dxfId="2082" priority="2922">
      <formula>AND(CV36="",AND(CW36:DH36=""))</formula>
    </cfRule>
  </conditionalFormatting>
  <conditionalFormatting sqref="DG36">
    <cfRule type="expression" dxfId="2081" priority="2725">
      <formula>FL36&lt;&gt;""</formula>
    </cfRule>
    <cfRule type="expression" dxfId="2080" priority="2919">
      <formula>AND(CV36&lt;&gt;"",OR(CW36:DH36&lt;&gt;""))</formula>
    </cfRule>
    <cfRule type="expression" dxfId="2079" priority="2920">
      <formula>AND(CV36="",AND(CW36:DH36=""))</formula>
    </cfRule>
  </conditionalFormatting>
  <conditionalFormatting sqref="DH36">
    <cfRule type="expression" dxfId="2078" priority="2724">
      <formula>FL36&lt;&gt;""</formula>
    </cfRule>
    <cfRule type="expression" dxfId="2077" priority="2917">
      <formula>AND(CV36&lt;&gt;"",OR(CW36:DH36&lt;&gt;""))</formula>
    </cfRule>
    <cfRule type="expression" dxfId="2076" priority="2918">
      <formula>AND(CV36="",AND(CW36:DH36=""))</formula>
    </cfRule>
  </conditionalFormatting>
  <conditionalFormatting sqref="DI36">
    <cfRule type="expression" dxfId="2075" priority="2723">
      <formula>FL36&lt;&gt;""</formula>
    </cfRule>
    <cfRule type="expression" dxfId="2074" priority="2912">
      <formula>DI36=""</formula>
    </cfRule>
  </conditionalFormatting>
  <conditionalFormatting sqref="DJ36">
    <cfRule type="expression" dxfId="2073" priority="2722">
      <formula>FL36&lt;&gt;""</formula>
    </cfRule>
    <cfRule type="expression" dxfId="2072" priority="2911">
      <formula>AND(DI36&lt;&gt;"自立",DJ36="")</formula>
    </cfRule>
  </conditionalFormatting>
  <conditionalFormatting sqref="DK36">
    <cfRule type="expression" dxfId="2071" priority="2721">
      <formula>FL36&lt;&gt;""</formula>
    </cfRule>
    <cfRule type="expression" dxfId="2070" priority="2908">
      <formula>DK36=""</formula>
    </cfRule>
  </conditionalFormatting>
  <conditionalFormatting sqref="DL36">
    <cfRule type="expression" dxfId="2069" priority="2906">
      <formula>AND(DK36&lt;&gt;"アレルギー食",DL36&lt;&gt;"")</formula>
    </cfRule>
    <cfRule type="expression" dxfId="2068" priority="2907">
      <formula>AND(DK36="アレルギー食",DL36="")</formula>
    </cfRule>
  </conditionalFormatting>
  <conditionalFormatting sqref="DM36">
    <cfRule type="expression" dxfId="2067" priority="2720">
      <formula>FL36&lt;&gt;""</formula>
    </cfRule>
    <cfRule type="expression" dxfId="2066" priority="2905">
      <formula>DM36=""</formula>
    </cfRule>
  </conditionalFormatting>
  <conditionalFormatting sqref="DN36">
    <cfRule type="expression" dxfId="2065" priority="2719">
      <formula>FL36&lt;&gt;""</formula>
    </cfRule>
    <cfRule type="expression" dxfId="2064" priority="2899">
      <formula>AND(DN36&lt;&gt;"",DM36="")</formula>
    </cfRule>
    <cfRule type="expression" dxfId="2063" priority="2903">
      <formula>AND(DM36&lt;&gt;"自立",DN36="")</formula>
    </cfRule>
    <cfRule type="expression" dxfId="2062" priority="2904">
      <formula>AND(DM36="自立",DN36&lt;&gt;"")</formula>
    </cfRule>
  </conditionalFormatting>
  <conditionalFormatting sqref="DO36">
    <cfRule type="expression" dxfId="2061" priority="2718">
      <formula>FL36&lt;&gt;""</formula>
    </cfRule>
    <cfRule type="expression" dxfId="2060" priority="2902">
      <formula>DO36=""</formula>
    </cfRule>
  </conditionalFormatting>
  <conditionalFormatting sqref="DP36">
    <cfRule type="expression" dxfId="2059" priority="2717">
      <formula>FL36&lt;&gt;""</formula>
    </cfRule>
    <cfRule type="expression" dxfId="2058" priority="2898">
      <formula>AND(DP36&lt;&gt;"",DO36="")</formula>
    </cfRule>
    <cfRule type="expression" dxfId="2057" priority="2900">
      <formula>AND(DO36&lt;&gt;"自立",DP36="")</formula>
    </cfRule>
    <cfRule type="expression" dxfId="2056" priority="2901">
      <formula>AND(DO36="自立",DP36&lt;&gt;"")</formula>
    </cfRule>
  </conditionalFormatting>
  <conditionalFormatting sqref="DQ36">
    <cfRule type="expression" dxfId="2055" priority="2716">
      <formula>FL36&lt;&gt;""</formula>
    </cfRule>
    <cfRule type="expression" dxfId="2054" priority="2897">
      <formula>DQ36=""</formula>
    </cfRule>
  </conditionalFormatting>
  <conditionalFormatting sqref="DR36">
    <cfRule type="expression" dxfId="2053" priority="2715">
      <formula>FL36&lt;&gt;""</formula>
    </cfRule>
    <cfRule type="expression" dxfId="2052" priority="2894">
      <formula>AND(DR36&lt;&gt;"",DQ36="")</formula>
    </cfRule>
    <cfRule type="expression" dxfId="2051" priority="2895">
      <formula>AND(DQ36&lt;&gt;"自立",DR36="")</formula>
    </cfRule>
    <cfRule type="expression" dxfId="2050" priority="2896">
      <formula>AND(DQ36="自立",DR36&lt;&gt;"")</formula>
    </cfRule>
  </conditionalFormatting>
  <conditionalFormatting sqref="DS36">
    <cfRule type="expression" dxfId="2049" priority="2714">
      <formula>FL36&lt;&gt;""</formula>
    </cfRule>
    <cfRule type="expression" dxfId="2048" priority="2893">
      <formula>DS36=""</formula>
    </cfRule>
  </conditionalFormatting>
  <conditionalFormatting sqref="DU36">
    <cfRule type="expression" dxfId="2047" priority="2712">
      <formula>FL36&lt;&gt;""</formula>
    </cfRule>
    <cfRule type="expression" dxfId="2046" priority="2892">
      <formula>DU36=""</formula>
    </cfRule>
  </conditionalFormatting>
  <conditionalFormatting sqref="DZ36">
    <cfRule type="expression" dxfId="2045" priority="2710">
      <formula>FL36&lt;&gt;""</formula>
    </cfRule>
    <cfRule type="expression" dxfId="2044" priority="2842">
      <formula>AND(EA36&lt;&gt;"",DZ36&lt;&gt;"その他")</formula>
    </cfRule>
    <cfRule type="expression" dxfId="2043" priority="2891">
      <formula>DZ36=""</formula>
    </cfRule>
  </conditionalFormatting>
  <conditionalFormatting sqref="EA36">
    <cfRule type="expression" dxfId="2042" priority="2889">
      <formula>AND(DZ36&lt;&gt;"その他",EA36&lt;&gt;"")</formula>
    </cfRule>
    <cfRule type="expression" dxfId="2041" priority="2890">
      <formula>AND(DZ36="その他",EA36="")</formula>
    </cfRule>
  </conditionalFormatting>
  <conditionalFormatting sqref="EB36">
    <cfRule type="expression" dxfId="2040" priority="2709">
      <formula>FL36&lt;&gt;""</formula>
    </cfRule>
    <cfRule type="expression" dxfId="2039" priority="2888">
      <formula>AND(EB36:EH36="")</formula>
    </cfRule>
  </conditionalFormatting>
  <conditionalFormatting sqref="EC36">
    <cfRule type="expression" dxfId="2038" priority="2708">
      <formula>FL36&lt;&gt;""</formula>
    </cfRule>
    <cfRule type="expression" dxfId="2037" priority="2887">
      <formula>AND(EB36:EH36="")</formula>
    </cfRule>
  </conditionalFormatting>
  <conditionalFormatting sqref="ED36">
    <cfRule type="expression" dxfId="2036" priority="2707">
      <formula>FL36&lt;&gt;""</formula>
    </cfRule>
    <cfRule type="expression" dxfId="2035" priority="2886">
      <formula>AND(EB36:EH36="")</formula>
    </cfRule>
  </conditionalFormatting>
  <conditionalFormatting sqref="EE36">
    <cfRule type="expression" dxfId="2034" priority="2706">
      <formula>FL36&lt;&gt;""</formula>
    </cfRule>
    <cfRule type="expression" dxfId="2033" priority="2885">
      <formula>AND(EB36:EH36="")</formula>
    </cfRule>
  </conditionalFormatting>
  <conditionalFormatting sqref="EF36">
    <cfRule type="expression" dxfId="2032" priority="2705">
      <formula>FL36&lt;&gt;""</formula>
    </cfRule>
    <cfRule type="expression" dxfId="2031" priority="2884">
      <formula>AND(EB36:EH36="")</formula>
    </cfRule>
  </conditionalFormatting>
  <conditionalFormatting sqref="EG36">
    <cfRule type="expression" dxfId="2030" priority="2704">
      <formula>FL36&lt;&gt;""</formula>
    </cfRule>
    <cfRule type="expression" dxfId="2029" priority="2883">
      <formula>AND(EB36:EH36="")</formula>
    </cfRule>
  </conditionalFormatting>
  <conditionalFormatting sqref="EH36">
    <cfRule type="expression" dxfId="2028" priority="2703">
      <formula>FL36&lt;&gt;""</formula>
    </cfRule>
    <cfRule type="expression" dxfId="2027" priority="2882">
      <formula>AND(EB36:EH36="")</formula>
    </cfRule>
  </conditionalFormatting>
  <conditionalFormatting sqref="EK36">
    <cfRule type="expression" dxfId="2026" priority="2702">
      <formula>FL36&lt;&gt;""</formula>
    </cfRule>
    <cfRule type="expression" dxfId="2025" priority="2880">
      <formula>AND(EJ36&lt;&gt;"",EK36&lt;&gt;"")</formula>
    </cfRule>
    <cfRule type="expression" dxfId="2024" priority="2881">
      <formula>AND(EJ36="",EK36="")</formula>
    </cfRule>
  </conditionalFormatting>
  <conditionalFormatting sqref="EL36">
    <cfRule type="expression" dxfId="2023" priority="2701">
      <formula>FL36&lt;&gt;""</formula>
    </cfRule>
    <cfRule type="expression" dxfId="2022" priority="2878">
      <formula>AND(EJ36&lt;&gt;"",EL36&lt;&gt;"")</formula>
    </cfRule>
    <cfRule type="expression" dxfId="2021" priority="2879">
      <formula>AND(EJ36="",EL36="")</formula>
    </cfRule>
  </conditionalFormatting>
  <conditionalFormatting sqref="EM36">
    <cfRule type="expression" dxfId="2020" priority="2700">
      <formula>FL36&lt;&gt;""</formula>
    </cfRule>
    <cfRule type="expression" dxfId="2019" priority="2876">
      <formula>AND(EJ36&lt;&gt;"",EM36&lt;&gt;"")</formula>
    </cfRule>
    <cfRule type="expression" dxfId="2018" priority="2877">
      <formula>AND(EJ36="",EM36="")</formula>
    </cfRule>
  </conditionalFormatting>
  <conditionalFormatting sqref="EO36">
    <cfRule type="expression" dxfId="2017" priority="2870">
      <formula>AND(EJ36&lt;&gt;"",EO36&lt;&gt;"")</formula>
    </cfRule>
    <cfRule type="expression" dxfId="2016" priority="2874">
      <formula>AND(EO36&lt;&gt;"",EN36="")</formula>
    </cfRule>
    <cfRule type="expression" dxfId="2015" priority="2875">
      <formula>AND(EN36&lt;&gt;"",EO36="")</formula>
    </cfRule>
  </conditionalFormatting>
  <conditionalFormatting sqref="EP36">
    <cfRule type="expression" dxfId="2014" priority="2869">
      <formula>AND(EJ36&lt;&gt;"",EP36&lt;&gt;"")</formula>
    </cfRule>
    <cfRule type="expression" dxfId="2013" priority="2872">
      <formula>AND(EP36&lt;&gt;"",EN36="")</formula>
    </cfRule>
    <cfRule type="expression" dxfId="2012" priority="2873">
      <formula>AND(EN36&lt;&gt;"",EP36="")</formula>
    </cfRule>
  </conditionalFormatting>
  <conditionalFormatting sqref="EN36">
    <cfRule type="expression" dxfId="2011" priority="2871">
      <formula>AND(EJ36&lt;&gt;"",EN36&lt;&gt;"")</formula>
    </cfRule>
  </conditionalFormatting>
  <conditionalFormatting sqref="ER36">
    <cfRule type="expression" dxfId="2010" priority="2699">
      <formula>FL36&lt;&gt;""</formula>
    </cfRule>
    <cfRule type="expression" dxfId="2009" priority="2867">
      <formula>AND(EQ36&lt;&gt;"",ER36&lt;&gt;"")</formula>
    </cfRule>
    <cfRule type="expression" dxfId="2008" priority="2868">
      <formula>AND(EQ36="",ER36="")</formula>
    </cfRule>
  </conditionalFormatting>
  <conditionalFormatting sqref="ES36">
    <cfRule type="expression" dxfId="2007" priority="2698">
      <formula>FL36&lt;&gt;""</formula>
    </cfRule>
    <cfRule type="expression" dxfId="2006" priority="2865">
      <formula>AND(EQ36&lt;&gt;"",ES36&lt;&gt;"")</formula>
    </cfRule>
    <cfRule type="expression" dxfId="2005" priority="2866">
      <formula>AND(EQ36="",ES36="")</formula>
    </cfRule>
  </conditionalFormatting>
  <conditionalFormatting sqref="ET36">
    <cfRule type="expression" dxfId="2004" priority="2697">
      <formula>FL36&lt;&gt;""</formula>
    </cfRule>
    <cfRule type="expression" dxfId="2003" priority="2863">
      <formula>AND(EQ36&lt;&gt;"",ET36&lt;&gt;"")</formula>
    </cfRule>
    <cfRule type="expression" dxfId="2002" priority="2864">
      <formula>AND(EQ36="",ET36="")</formula>
    </cfRule>
  </conditionalFormatting>
  <conditionalFormatting sqref="EV36">
    <cfRule type="expression" dxfId="2001" priority="2857">
      <formula>AND(EQ36&lt;&gt;"",EV36&lt;&gt;"")</formula>
    </cfRule>
    <cfRule type="expression" dxfId="2000" priority="2861">
      <formula>AND(EV36&lt;&gt;"",EU36="")</formula>
    </cfRule>
    <cfRule type="expression" dxfId="1999" priority="2862">
      <formula>AND(EU36&lt;&gt;"",EV36="")</formula>
    </cfRule>
  </conditionalFormatting>
  <conditionalFormatting sqref="EW36">
    <cfRule type="expression" dxfId="1998" priority="2856">
      <formula>AND(EQ36&lt;&gt;"",EW36&lt;&gt;"")</formula>
    </cfRule>
    <cfRule type="expression" dxfId="1997" priority="2859">
      <formula>AND(EW36&lt;&gt;"",EU36="")</formula>
    </cfRule>
    <cfRule type="expression" dxfId="1996" priority="2860">
      <formula>AND(EU36&lt;&gt;"",EW36="")</formula>
    </cfRule>
  </conditionalFormatting>
  <conditionalFormatting sqref="EU36">
    <cfRule type="expression" dxfId="1995" priority="2858">
      <formula>AND(EQ36&lt;&gt;"",EU36&lt;&gt;"")</formula>
    </cfRule>
  </conditionalFormatting>
  <conditionalFormatting sqref="EQ36">
    <cfRule type="expression" dxfId="1994" priority="2855">
      <formula>AND(EQ36&lt;&gt;"",OR(ER36:EW36&lt;&gt;""))</formula>
    </cfRule>
  </conditionalFormatting>
  <conditionalFormatting sqref="EJ36">
    <cfRule type="expression" dxfId="1993" priority="2854">
      <formula>AND(EJ36&lt;&gt;"",OR(EK36:EP36&lt;&gt;""))</formula>
    </cfRule>
  </conditionalFormatting>
  <conditionalFormatting sqref="EX36">
    <cfRule type="expression" dxfId="1992" priority="2696">
      <formula>FL36&lt;&gt;""</formula>
    </cfRule>
    <cfRule type="expression" dxfId="1991" priority="2853">
      <formula>AND(EX36:FC36="")</formula>
    </cfRule>
  </conditionalFormatting>
  <conditionalFormatting sqref="EY36">
    <cfRule type="expression" dxfId="1990" priority="2695">
      <formula>FL36&lt;&gt;""</formula>
    </cfRule>
    <cfRule type="expression" dxfId="1989" priority="2852">
      <formula>AND(EX36:FC36="")</formula>
    </cfRule>
  </conditionalFormatting>
  <conditionalFormatting sqref="EZ36">
    <cfRule type="expression" dxfId="1988" priority="2694">
      <formula>FL36&lt;&gt;""</formula>
    </cfRule>
    <cfRule type="expression" dxfId="1987" priority="2851">
      <formula>AND(EX36:FC36="")</formula>
    </cfRule>
  </conditionalFormatting>
  <conditionalFormatting sqref="FA36">
    <cfRule type="expression" dxfId="1986" priority="2693">
      <formula>FL36&lt;&gt;""</formula>
    </cfRule>
    <cfRule type="expression" dxfId="1985" priority="2850">
      <formula>AND(EX36:FC36="")</formula>
    </cfRule>
  </conditionalFormatting>
  <conditionalFormatting sqref="FC36">
    <cfRule type="expression" dxfId="1984" priority="2691">
      <formula>FL36&lt;&gt;""</formula>
    </cfRule>
    <cfRule type="expression" dxfId="1983" priority="2849">
      <formula>AND(EX36:FC36="")</formula>
    </cfRule>
  </conditionalFormatting>
  <conditionalFormatting sqref="FB36">
    <cfRule type="expression" dxfId="1982" priority="2692">
      <formula>FL36&lt;&gt;""</formula>
    </cfRule>
    <cfRule type="expression" dxfId="1981" priority="2848">
      <formula>AND(EX36:FC36="")</formula>
    </cfRule>
  </conditionalFormatting>
  <conditionalFormatting sqref="FD36">
    <cfRule type="expression" dxfId="1980" priority="2690">
      <formula>FL36&lt;&gt;""</formula>
    </cfRule>
    <cfRule type="expression" dxfId="1979" priority="2847">
      <formula>FD36=""</formula>
    </cfRule>
  </conditionalFormatting>
  <conditionalFormatting sqref="FE36">
    <cfRule type="expression" dxfId="1978" priority="2845">
      <formula>AND(FD36&lt;&gt;"2人以上の体制",FE36&lt;&gt;"")</formula>
    </cfRule>
    <cfRule type="expression" dxfId="1977" priority="2846">
      <formula>AND(FD36="2人以上の体制",FE36="")</formula>
    </cfRule>
  </conditionalFormatting>
  <conditionalFormatting sqref="FF36">
    <cfRule type="expression" dxfId="1976" priority="2689">
      <formula>FL36&lt;&gt;""</formula>
    </cfRule>
    <cfRule type="expression" dxfId="1975" priority="2844">
      <formula>FF36=""</formula>
    </cfRule>
  </conditionalFormatting>
  <conditionalFormatting sqref="FG36">
    <cfRule type="expression" dxfId="1974" priority="2688">
      <formula>FL36&lt;&gt;""</formula>
    </cfRule>
    <cfRule type="expression" dxfId="1973" priority="2843">
      <formula>FG36=""</formula>
    </cfRule>
  </conditionalFormatting>
  <conditionalFormatting sqref="BN36">
    <cfRule type="expression" dxfId="1972" priority="2762">
      <formula>FL36&lt;&gt;""</formula>
    </cfRule>
    <cfRule type="expression" dxfId="1971" priority="2841">
      <formula>BN36=""</formula>
    </cfRule>
  </conditionalFormatting>
  <conditionalFormatting sqref="BO36">
    <cfRule type="expression" dxfId="1970" priority="2761">
      <formula>FL36&lt;&gt;""</formula>
    </cfRule>
    <cfRule type="expression" dxfId="1969" priority="2840">
      <formula>BO36=""</formula>
    </cfRule>
  </conditionalFormatting>
  <conditionalFormatting sqref="BP36">
    <cfRule type="expression" dxfId="1968" priority="2760">
      <formula>FL36&lt;&gt;""</formula>
    </cfRule>
    <cfRule type="expression" dxfId="1967" priority="2839">
      <formula>BP36=""</formula>
    </cfRule>
  </conditionalFormatting>
  <conditionalFormatting sqref="BQ36">
    <cfRule type="expression" dxfId="1966" priority="2759">
      <formula>FL36&lt;&gt;""</formula>
    </cfRule>
    <cfRule type="expression" dxfId="1965" priority="2828">
      <formula>AND(BQ36:BR36="")</formula>
    </cfRule>
  </conditionalFormatting>
  <conditionalFormatting sqref="BR36">
    <cfRule type="expression" dxfId="1964" priority="2758">
      <formula>FL36&lt;&gt;""</formula>
    </cfRule>
    <cfRule type="expression" dxfId="1963" priority="2838">
      <formula>AND(BQ36:BR36="")</formula>
    </cfRule>
  </conditionalFormatting>
  <conditionalFormatting sqref="BT36">
    <cfRule type="expression" dxfId="1962" priority="2833">
      <formula>AND(BS36="",BT36&lt;&gt;"")</formula>
    </cfRule>
    <cfRule type="expression" dxfId="1961" priority="2837">
      <formula>AND(BS36&lt;&gt;"",BT36="")</formula>
    </cfRule>
  </conditionalFormatting>
  <conditionalFormatting sqref="BU36">
    <cfRule type="expression" dxfId="1960" priority="2832">
      <formula>AND(BS36="",BU36&lt;&gt;"")</formula>
    </cfRule>
    <cfRule type="expression" dxfId="1959" priority="2836">
      <formula>AND(BS36&lt;&gt;"",BU36="")</formula>
    </cfRule>
  </conditionalFormatting>
  <conditionalFormatting sqref="BV36">
    <cfRule type="expression" dxfId="1958" priority="2831">
      <formula>AND(BS36="",BV36&lt;&gt;"")</formula>
    </cfRule>
    <cfRule type="expression" dxfId="1957" priority="2835">
      <formula>AND(BS36&lt;&gt;"",AND(BV36:BW36=""))</formula>
    </cfRule>
  </conditionalFormatting>
  <conditionalFormatting sqref="BW36">
    <cfRule type="expression" dxfId="1956" priority="2830">
      <formula>AND(BS36="",BW36&lt;&gt;"")</formula>
    </cfRule>
    <cfRule type="expression" dxfId="1955" priority="2834">
      <formula>AND(BS36&lt;&gt;"",AND(BV36:BW36=""))</formula>
    </cfRule>
  </conditionalFormatting>
  <conditionalFormatting sqref="BS36">
    <cfRule type="expression" dxfId="1954" priority="2829">
      <formula>AND(BS36="",OR(BT36:BW36&lt;&gt;""))</formula>
    </cfRule>
  </conditionalFormatting>
  <conditionalFormatting sqref="BX36">
    <cfRule type="expression" dxfId="1953" priority="2757">
      <formula>FL36&lt;&gt;""</formula>
    </cfRule>
    <cfRule type="expression" dxfId="1952" priority="2827">
      <formula>BX36=""</formula>
    </cfRule>
  </conditionalFormatting>
  <conditionalFormatting sqref="BY36">
    <cfRule type="expression" dxfId="1951" priority="2756">
      <formula>FL36&lt;&gt;""</formula>
    </cfRule>
    <cfRule type="expression" dxfId="1950" priority="2826">
      <formula>BY36=""</formula>
    </cfRule>
  </conditionalFormatting>
  <conditionalFormatting sqref="CB36">
    <cfRule type="expression" dxfId="1949" priority="2755">
      <formula>FL36&lt;&gt;""</formula>
    </cfRule>
    <cfRule type="expression" dxfId="1948" priority="2825">
      <formula>CB36=""</formula>
    </cfRule>
  </conditionalFormatting>
  <conditionalFormatting sqref="CC36">
    <cfRule type="expression" dxfId="1947" priority="2754">
      <formula>FL36&lt;&gt;""</formula>
    </cfRule>
    <cfRule type="expression" dxfId="1946" priority="2824">
      <formula>CC36=""</formula>
    </cfRule>
  </conditionalFormatting>
  <conditionalFormatting sqref="CD36">
    <cfRule type="expression" dxfId="1945" priority="2753">
      <formula>FL36&lt;&gt;""</formula>
    </cfRule>
    <cfRule type="expression" dxfId="1944" priority="2823">
      <formula>CD36=""</formula>
    </cfRule>
  </conditionalFormatting>
  <conditionalFormatting sqref="FJ36">
    <cfRule type="expression" dxfId="1943" priority="2822">
      <formula>FJ36=""</formula>
    </cfRule>
  </conditionalFormatting>
  <conditionalFormatting sqref="H36">
    <cfRule type="expression" dxfId="1942" priority="2803">
      <formula>FL36&lt;&gt;""</formula>
    </cfRule>
    <cfRule type="expression" dxfId="1941" priority="2819">
      <formula>H36=""</formula>
    </cfRule>
  </conditionalFormatting>
  <conditionalFormatting sqref="B36">
    <cfRule type="expression" dxfId="1940" priority="2687">
      <formula>FL36&lt;&gt;""</formula>
    </cfRule>
    <cfRule type="expression" dxfId="1939" priority="2818">
      <formula>B36=""</formula>
    </cfRule>
  </conditionalFormatting>
  <conditionalFormatting sqref="CE36">
    <cfRule type="expression" dxfId="1938" priority="2752">
      <formula>FL36&lt;&gt;""</formula>
    </cfRule>
    <cfRule type="expression" dxfId="1937" priority="2817">
      <formula>CE36=""</formula>
    </cfRule>
  </conditionalFormatting>
  <conditionalFormatting sqref="EI36">
    <cfRule type="expression" dxfId="1936" priority="2816">
      <formula>AND(OR(EB36:EG36&lt;&gt;""),EI36="")</formula>
    </cfRule>
  </conditionalFormatting>
  <conditionalFormatting sqref="BD36">
    <cfRule type="expression" dxfId="1935" priority="2763">
      <formula>FL36&lt;&gt;""</formula>
    </cfRule>
    <cfRule type="expression" dxfId="1934" priority="2815">
      <formula>BD36=""</formula>
    </cfRule>
  </conditionalFormatting>
  <conditionalFormatting sqref="BE36">
    <cfRule type="expression" dxfId="1933" priority="2814">
      <formula>AND(BD36="同居",AND(BE36="",BF36=""))</formula>
    </cfRule>
  </conditionalFormatting>
  <conditionalFormatting sqref="CA36">
    <cfRule type="expression" dxfId="1932" priority="2813">
      <formula>AND(BZ36&lt;&gt;"",CA36="")</formula>
    </cfRule>
  </conditionalFormatting>
  <conditionalFormatting sqref="BZ36">
    <cfRule type="expression" dxfId="1931" priority="2812">
      <formula>AND(BZ36="",CA36&lt;&gt;"")</formula>
    </cfRule>
  </conditionalFormatting>
  <conditionalFormatting sqref="DT36">
    <cfRule type="expression" dxfId="1930" priority="2713">
      <formula>FL36&lt;&gt;""</formula>
    </cfRule>
    <cfRule type="expression" dxfId="1929" priority="2809">
      <formula>AND(DT36&lt;&gt;"",DS36="")</formula>
    </cfRule>
    <cfRule type="expression" dxfId="1928" priority="2810">
      <formula>AND(DS36&lt;&gt;"自立",DT36="")</formula>
    </cfRule>
    <cfRule type="expression" dxfId="1927" priority="2811">
      <formula>AND(DS36="自立",DT36&lt;&gt;"")</formula>
    </cfRule>
  </conditionalFormatting>
  <conditionalFormatting sqref="DV36">
    <cfRule type="expression" dxfId="1926" priority="2711">
      <formula>FL36&lt;&gt;""</formula>
    </cfRule>
    <cfRule type="expression" dxfId="1925" priority="2806">
      <formula>AND(DV36&lt;&gt;"",DU36="")</formula>
    </cfRule>
    <cfRule type="expression" dxfId="1924" priority="2807">
      <formula>AND(DU36="自立",DV36&lt;&gt;"")</formula>
    </cfRule>
    <cfRule type="expression" dxfId="1923" priority="2808">
      <formula>AND(DU36&lt;&gt;"自立",DV36="")</formula>
    </cfRule>
  </conditionalFormatting>
  <conditionalFormatting sqref="I36">
    <cfRule type="expression" dxfId="1922" priority="2805">
      <formula>I36=""</formula>
    </cfRule>
  </conditionalFormatting>
  <conditionalFormatting sqref="O36">
    <cfRule type="expression" dxfId="1921" priority="2799">
      <formula>FL36&lt;&gt;""</formula>
    </cfRule>
    <cfRule type="expression" dxfId="1920" priority="2804">
      <formula>O36=""</formula>
    </cfRule>
  </conditionalFormatting>
  <conditionalFormatting sqref="FM36">
    <cfRule type="expression" dxfId="1919" priority="2682">
      <formula>AND(FM36="",AND(P36:FI36=""))</formula>
    </cfRule>
    <cfRule type="expression" dxfId="1918" priority="2683">
      <formula>AND(FM36&lt;&gt;"",OR(P36:FI36&lt;&gt;""))</formula>
    </cfRule>
  </conditionalFormatting>
  <conditionalFormatting sqref="FL36">
    <cfRule type="expression" dxfId="1917" priority="2684">
      <formula>AND(FL36="",AND(P36:FI36=""))</formula>
    </cfRule>
    <cfRule type="expression" dxfId="1916" priority="2686">
      <formula>AND(FL36&lt;&gt;"",OR(P36:FI36&lt;&gt;""))</formula>
    </cfRule>
  </conditionalFormatting>
  <conditionalFormatting sqref="FK36">
    <cfRule type="expression" dxfId="1915" priority="2685">
      <formula>FK36=""</formula>
    </cfRule>
  </conditionalFormatting>
  <conditionalFormatting sqref="C37">
    <cfRule type="expression" dxfId="1914" priority="2681">
      <formula>C37=""</formula>
    </cfRule>
  </conditionalFormatting>
  <conditionalFormatting sqref="D37">
    <cfRule type="expression" dxfId="1913" priority="2680">
      <formula>D37=""</formula>
    </cfRule>
  </conditionalFormatting>
  <conditionalFormatting sqref="E37">
    <cfRule type="expression" dxfId="1912" priority="2679">
      <formula>E37=""</formula>
    </cfRule>
  </conditionalFormatting>
  <conditionalFormatting sqref="G37">
    <cfRule type="expression" dxfId="1911" priority="2678">
      <formula>G37=""</formula>
    </cfRule>
  </conditionalFormatting>
  <conditionalFormatting sqref="J37">
    <cfRule type="expression" dxfId="1910" priority="2419">
      <formula>FL37&lt;&gt;""</formula>
    </cfRule>
    <cfRule type="expression" dxfId="1909" priority="2677">
      <formula>AND(J37="",K37="")</formula>
    </cfRule>
  </conditionalFormatting>
  <conditionalFormatting sqref="K37">
    <cfRule type="expression" dxfId="1908" priority="2418">
      <formula>FL37&lt;&gt;""</formula>
    </cfRule>
    <cfRule type="expression" dxfId="1907" priority="2676">
      <formula>AND(J37="",K37="")</formula>
    </cfRule>
  </conditionalFormatting>
  <conditionalFormatting sqref="N37">
    <cfRule type="expression" dxfId="1906" priority="2417">
      <formula>FL37&lt;&gt;""</formula>
    </cfRule>
    <cfRule type="expression" dxfId="1905" priority="2675">
      <formula>N37=""</formula>
    </cfRule>
  </conditionalFormatting>
  <conditionalFormatting sqref="P37">
    <cfRule type="expression" dxfId="1904" priority="2415">
      <formula>FL37&lt;&gt;""</formula>
    </cfRule>
    <cfRule type="expression" dxfId="1903" priority="2673">
      <formula>AND(P37&lt;&gt;"",OR(Q37:AC37&lt;&gt;""))</formula>
    </cfRule>
    <cfRule type="expression" dxfId="1902" priority="2674">
      <formula>AND(P37="",AND(Q37:AC37=""))</formula>
    </cfRule>
  </conditionalFormatting>
  <conditionalFormatting sqref="Q37">
    <cfRule type="expression" dxfId="1901" priority="2414">
      <formula>FL37&lt;&gt;""</formula>
    </cfRule>
    <cfRule type="expression" dxfId="1900" priority="2671">
      <formula>AND(P37&lt;&gt;"",OR(Q37:AC37&lt;&gt;""))</formula>
    </cfRule>
    <cfRule type="expression" dxfId="1899" priority="2672">
      <formula>AND(P37="",AND(Q37:AC37=""))</formula>
    </cfRule>
  </conditionalFormatting>
  <conditionalFormatting sqref="R37">
    <cfRule type="expression" dxfId="1898" priority="2413">
      <formula>FL37&lt;&gt;""</formula>
    </cfRule>
    <cfRule type="expression" dxfId="1897" priority="2669">
      <formula>AND(P37&lt;&gt;"",OR(Q37:AC37&lt;&gt;""))</formula>
    </cfRule>
    <cfRule type="expression" dxfId="1896" priority="2670">
      <formula>AND(P37="",AND(Q37:AC37=""))</formula>
    </cfRule>
  </conditionalFormatting>
  <conditionalFormatting sqref="S37">
    <cfRule type="expression" dxfId="1895" priority="2412">
      <formula>FL37&lt;&gt;""</formula>
    </cfRule>
    <cfRule type="expression" dxfId="1894" priority="2657">
      <formula>AND(P37&lt;&gt;"",OR(Q37:AC37&lt;&gt;""))</formula>
    </cfRule>
    <cfRule type="expression" dxfId="1893" priority="2668">
      <formula>AND(P37="",AND(Q37:AC37=""))</formula>
    </cfRule>
  </conditionalFormatting>
  <conditionalFormatting sqref="T37">
    <cfRule type="expression" dxfId="1892" priority="2411">
      <formula>FL37&lt;&gt;""</formula>
    </cfRule>
    <cfRule type="expression" dxfId="1891" priority="2656">
      <formula>AND(P37&lt;&gt;"",OR(Q37:AC37&lt;&gt;""))</formula>
    </cfRule>
    <cfRule type="expression" dxfId="1890" priority="2667">
      <formula>AND(P37="",AND(Q37:AC37=""))</formula>
    </cfRule>
  </conditionalFormatting>
  <conditionalFormatting sqref="U37">
    <cfRule type="expression" dxfId="1889" priority="2410">
      <formula>FL37&lt;&gt;""</formula>
    </cfRule>
    <cfRule type="expression" dxfId="1888" priority="2655">
      <formula>AND(P37&lt;&gt;"",OR(Q37:AC37&lt;&gt;""))</formula>
    </cfRule>
    <cfRule type="expression" dxfId="1887" priority="2666">
      <formula>AND(P37="",AND(Q37:AC37=""))</formula>
    </cfRule>
  </conditionalFormatting>
  <conditionalFormatting sqref="V37">
    <cfRule type="expression" dxfId="1886" priority="2409">
      <formula>FL37&lt;&gt;""</formula>
    </cfRule>
    <cfRule type="expression" dxfId="1885" priority="2654">
      <formula>AND(P37&lt;&gt;"",OR(Q37:AC37&lt;&gt;""))</formula>
    </cfRule>
    <cfRule type="expression" dxfId="1884" priority="2665">
      <formula>AND(P37="",AND(Q37:AC37=""))</formula>
    </cfRule>
  </conditionalFormatting>
  <conditionalFormatting sqref="W37">
    <cfRule type="expression" dxfId="1883" priority="2408">
      <formula>FL37&lt;&gt;""</formula>
    </cfRule>
    <cfRule type="expression" dxfId="1882" priority="2653">
      <formula>AND(P37&lt;&gt;"",OR(Q37:AC37&lt;&gt;""))</formula>
    </cfRule>
    <cfRule type="expression" dxfId="1881" priority="2664">
      <formula>AND(P37="",AND(Q37:AC37=""))</formula>
    </cfRule>
  </conditionalFormatting>
  <conditionalFormatting sqref="X37">
    <cfRule type="expression" dxfId="1880" priority="2407">
      <formula>FL37&lt;&gt;""</formula>
    </cfRule>
    <cfRule type="expression" dxfId="1879" priority="2652">
      <formula>AND(P37&lt;&gt;"",OR(Q37:AC37&lt;&gt;""))</formula>
    </cfRule>
    <cfRule type="expression" dxfId="1878" priority="2663">
      <formula>AND(P37="",AND(Q37:AC37=""))</formula>
    </cfRule>
  </conditionalFormatting>
  <conditionalFormatting sqref="Y37">
    <cfRule type="expression" dxfId="1877" priority="2406">
      <formula>FL37&lt;&gt;""</formula>
    </cfRule>
    <cfRule type="expression" dxfId="1876" priority="2651">
      <formula>AND(P37&lt;&gt;"",OR(Q37:AC37&lt;&gt;""))</formula>
    </cfRule>
    <cfRule type="expression" dxfId="1875" priority="2662">
      <formula>AND(P37="",AND(Q37:AC37=""))</formula>
    </cfRule>
  </conditionalFormatting>
  <conditionalFormatting sqref="Z37">
    <cfRule type="expression" dxfId="1874" priority="2405">
      <formula>FL37&lt;&gt;""</formula>
    </cfRule>
    <cfRule type="expression" dxfId="1873" priority="2650">
      <formula>AND(P37&lt;&gt;"",OR(Q37:AC37&lt;&gt;""))</formula>
    </cfRule>
    <cfRule type="expression" dxfId="1872" priority="2661">
      <formula>AND(P37="",AND(Q37:AC37=""))</formula>
    </cfRule>
  </conditionalFormatting>
  <conditionalFormatting sqref="AA37">
    <cfRule type="expression" dxfId="1871" priority="2404">
      <formula>FL37&lt;&gt;""</formula>
    </cfRule>
    <cfRule type="expression" dxfId="1870" priority="2649">
      <formula>AND(P37&lt;&gt;"",OR(Q37:AC37&lt;&gt;""))</formula>
    </cfRule>
    <cfRule type="expression" dxfId="1869" priority="2660">
      <formula>AND(P37="",AND(Q37:AC37=""))</formula>
    </cfRule>
  </conditionalFormatting>
  <conditionalFormatting sqref="AB37">
    <cfRule type="expression" dxfId="1868" priority="2403">
      <formula>FL37&lt;&gt;""</formula>
    </cfRule>
    <cfRule type="expression" dxfId="1867" priority="2648">
      <formula>AND(P37&lt;&gt;"",OR(Q37:AC37&lt;&gt;""))</formula>
    </cfRule>
    <cfRule type="expression" dxfId="1866" priority="2659">
      <formula>AND(P37="",AND(Q37:AC37=""))</formula>
    </cfRule>
  </conditionalFormatting>
  <conditionalFormatting sqref="AC37">
    <cfRule type="expression" dxfId="1865" priority="2402">
      <formula>FL37&lt;&gt;""</formula>
    </cfRule>
    <cfRule type="expression" dxfId="1864" priority="2647">
      <formula>AND(P37&lt;&gt;"",OR(Q37:AC37&lt;&gt;""))</formula>
    </cfRule>
    <cfRule type="expression" dxfId="1863" priority="2658">
      <formula>AND(P37="",AND(Q37:AC37=""))</formula>
    </cfRule>
  </conditionalFormatting>
  <conditionalFormatting sqref="AD37">
    <cfRule type="expression" dxfId="1862" priority="2401">
      <formula>FL37&lt;&gt;""</formula>
    </cfRule>
    <cfRule type="expression" dxfId="1861" priority="2644">
      <formula>AND(AD37="無",OR(AE37:AH37&lt;&gt;""))</formula>
    </cfRule>
    <cfRule type="expression" dxfId="1860" priority="2645">
      <formula>AND(AD37="有",AND(AE37:AH37=""))</formula>
    </cfRule>
    <cfRule type="expression" dxfId="1859" priority="2646">
      <formula>AD37=""</formula>
    </cfRule>
  </conditionalFormatting>
  <conditionalFormatting sqref="AE37">
    <cfRule type="expression" dxfId="1858" priority="2639">
      <formula>AND(AD37="無",OR(AE37:AH37&lt;&gt;""))</formula>
    </cfRule>
    <cfRule type="expression" dxfId="1857" priority="2643">
      <formula>AND(AD37="有",AND(AE37:AH37=""))</formula>
    </cfRule>
  </conditionalFormatting>
  <conditionalFormatting sqref="AF37">
    <cfRule type="expression" dxfId="1856" priority="2638">
      <formula>AND(AD37="無",OR(AE37:AH37&lt;&gt;""))</formula>
    </cfRule>
    <cfRule type="expression" dxfId="1855" priority="2642">
      <formula>AND(AD37="有",AND(AE37:AH37=""))</formula>
    </cfRule>
  </conditionalFormatting>
  <conditionalFormatting sqref="AG37">
    <cfRule type="expression" dxfId="1854" priority="2637">
      <formula>AND(AD37="無",OR(AE37:AH37&lt;&gt;""))</formula>
    </cfRule>
    <cfRule type="expression" dxfId="1853" priority="2641">
      <formula>AND(AD37="有",AND(AE37:AH37=""))</formula>
    </cfRule>
  </conditionalFormatting>
  <conditionalFormatting sqref="AH37">
    <cfRule type="expression" dxfId="1852" priority="2636">
      <formula>AND(AD37="無",OR(AE37:AH37&lt;&gt;""))</formula>
    </cfRule>
    <cfRule type="expression" dxfId="1851" priority="2640">
      <formula>AND(AD37="有",AND(AE37:AH37=""))</formula>
    </cfRule>
  </conditionalFormatting>
  <conditionalFormatting sqref="AI37">
    <cfRule type="expression" dxfId="1850" priority="2400">
      <formula>FL37&lt;&gt;""</formula>
    </cfRule>
    <cfRule type="expression" dxfId="1849" priority="2635">
      <formula>AI37=""</formula>
    </cfRule>
  </conditionalFormatting>
  <conditionalFormatting sqref="AJ37">
    <cfRule type="expression" dxfId="1848" priority="2399">
      <formula>FL37&lt;&gt;""</formula>
    </cfRule>
    <cfRule type="expression" dxfId="1847" priority="2634">
      <formula>AJ37=""</formula>
    </cfRule>
  </conditionalFormatting>
  <conditionalFormatting sqref="AK37">
    <cfRule type="expression" dxfId="1846" priority="2398">
      <formula>FL37&lt;&gt;""</formula>
    </cfRule>
    <cfRule type="expression" dxfId="1845" priority="2633">
      <formula>AK37=""</formula>
    </cfRule>
  </conditionalFormatting>
  <conditionalFormatting sqref="AL37">
    <cfRule type="expression" dxfId="1844" priority="2397">
      <formula>FL37&lt;&gt;""</formula>
    </cfRule>
    <cfRule type="expression" dxfId="1843" priority="2632">
      <formula>AL37=""</formula>
    </cfRule>
  </conditionalFormatting>
  <conditionalFormatting sqref="AM37">
    <cfRule type="expression" dxfId="1842" priority="2396">
      <formula>FL37&lt;&gt;""</formula>
    </cfRule>
    <cfRule type="expression" dxfId="1841" priority="2627">
      <formula>AND(AM37="なし",AN37&lt;&gt;"")</formula>
    </cfRule>
    <cfRule type="expression" dxfId="1840" priority="2628">
      <formula>AND(AM37="あり",AN37="")</formula>
    </cfRule>
    <cfRule type="expression" dxfId="1839" priority="2631">
      <formula>AM37=""</formula>
    </cfRule>
  </conditionalFormatting>
  <conditionalFormatting sqref="AN37">
    <cfRule type="expression" dxfId="1838" priority="2629">
      <formula>AND(AM37="なし",AN37&lt;&gt;"")</formula>
    </cfRule>
    <cfRule type="expression" dxfId="1837" priority="2630">
      <formula>AND(AM37="あり",AN37="")</formula>
    </cfRule>
  </conditionalFormatting>
  <conditionalFormatting sqref="AO37">
    <cfRule type="expression" dxfId="1836" priority="2395">
      <formula>FL37&lt;&gt;""</formula>
    </cfRule>
    <cfRule type="expression" dxfId="1835" priority="2625">
      <formula>AND(AO37&lt;&gt;"",OR(AP37:BC37&lt;&gt;""))</formula>
    </cfRule>
    <cfRule type="expression" dxfId="1834" priority="2626">
      <formula>AND(AO37="",AND(AP37:BC37=""))</formula>
    </cfRule>
  </conditionalFormatting>
  <conditionalFormatting sqref="AP37">
    <cfRule type="expression" dxfId="1833" priority="2394">
      <formula>FL37&lt;&gt;""</formula>
    </cfRule>
    <cfRule type="expression" dxfId="1832" priority="2623">
      <formula>AND(AO37&lt;&gt;"",OR(AP37:BC37&lt;&gt;""))</formula>
    </cfRule>
    <cfRule type="expression" dxfId="1831" priority="2624">
      <formula>AND(AO37="",AND(AP37:BC37=""))</formula>
    </cfRule>
  </conditionalFormatting>
  <conditionalFormatting sqref="AQ37">
    <cfRule type="expression" dxfId="1830" priority="2393">
      <formula>FL37&lt;&gt;""</formula>
    </cfRule>
    <cfRule type="expression" dxfId="1829" priority="2621">
      <formula>AND(AO37&lt;&gt;"",OR(AP37:BC37&lt;&gt;""))</formula>
    </cfRule>
    <cfRule type="expression" dxfId="1828" priority="2622">
      <formula>AND(AO37="",AND(AP37:BC37=""))</formula>
    </cfRule>
  </conditionalFormatting>
  <conditionalFormatting sqref="AR37">
    <cfRule type="expression" dxfId="1827" priority="2392">
      <formula>FL37&lt;&gt;""</formula>
    </cfRule>
    <cfRule type="expression" dxfId="1826" priority="2619">
      <formula>AND(AO37&lt;&gt;"",OR(AP37:BC37&lt;&gt;""))</formula>
    </cfRule>
    <cfRule type="expression" dxfId="1825" priority="2620">
      <formula>AND(AO37="",AND(AP37:BC37=""))</formula>
    </cfRule>
  </conditionalFormatting>
  <conditionalFormatting sqref="AS37">
    <cfRule type="expression" dxfId="1824" priority="2391">
      <formula>FL37&lt;&gt;""</formula>
    </cfRule>
    <cfRule type="expression" dxfId="1823" priority="2617">
      <formula>AND(AO37&lt;&gt;"",OR(AP37:BC37&lt;&gt;""))</formula>
    </cfRule>
    <cfRule type="expression" dxfId="1822" priority="2618">
      <formula>AND(AO37="",AND(AP37:BC37=""))</formula>
    </cfRule>
  </conditionalFormatting>
  <conditionalFormatting sqref="AT37">
    <cfRule type="expression" dxfId="1821" priority="2390">
      <formula>FL37&lt;&gt;""</formula>
    </cfRule>
    <cfRule type="expression" dxfId="1820" priority="2615">
      <formula>AND(AO37&lt;&gt;"",OR(AP37:BC37&lt;&gt;""))</formula>
    </cfRule>
    <cfRule type="expression" dxfId="1819" priority="2616">
      <formula>AND(AO37="",AND(AP37:BC37=""))</formula>
    </cfRule>
  </conditionalFormatting>
  <conditionalFormatting sqref="AU37">
    <cfRule type="expression" dxfId="1818" priority="2389">
      <formula>FL37&lt;&gt;""</formula>
    </cfRule>
    <cfRule type="expression" dxfId="1817" priority="2613">
      <formula>AND(AO37&lt;&gt;"",OR(AP37:BC37&lt;&gt;""))</formula>
    </cfRule>
    <cfRule type="expression" dxfId="1816" priority="2614">
      <formula>AND(AO37="",AND(AP37:BC37=""))</formula>
    </cfRule>
  </conditionalFormatting>
  <conditionalFormatting sqref="AV37">
    <cfRule type="expression" dxfId="1815" priority="2388">
      <formula>FL37&lt;&gt;""</formula>
    </cfRule>
    <cfRule type="expression" dxfId="1814" priority="2611">
      <formula>AND(AO37&lt;&gt;"",OR(AP37:BC37&lt;&gt;""))</formula>
    </cfRule>
    <cfRule type="expression" dxfId="1813" priority="2612">
      <formula>AND(AO37="",AND(AP37:BC37=""))</formula>
    </cfRule>
  </conditionalFormatting>
  <conditionalFormatting sqref="AW37">
    <cfRule type="expression" dxfId="1812" priority="2387">
      <formula>FL37&lt;&gt;""</formula>
    </cfRule>
    <cfRule type="expression" dxfId="1811" priority="2609">
      <formula>AND(AO37&lt;&gt;"",OR(AP37:BC37&lt;&gt;""))</formula>
    </cfRule>
    <cfRule type="expression" dxfId="1810" priority="2610">
      <formula>AND(AO37="",AND(AP37:BC37=""))</formula>
    </cfRule>
  </conditionalFormatting>
  <conditionalFormatting sqref="AX37">
    <cfRule type="expression" dxfId="1809" priority="2386">
      <formula>FL37&lt;&gt;""</formula>
    </cfRule>
    <cfRule type="expression" dxfId="1808" priority="2607">
      <formula>AND(AO37&lt;&gt;"",OR(AP37:BC37&lt;&gt;""))</formula>
    </cfRule>
    <cfRule type="expression" dxfId="1807" priority="2608">
      <formula>AND(AO37="",AND(AP37:BC37=""))</formula>
    </cfRule>
  </conditionalFormatting>
  <conditionalFormatting sqref="AY37">
    <cfRule type="expression" dxfId="1806" priority="2385">
      <formula>FL37&lt;&gt;""</formula>
    </cfRule>
    <cfRule type="expression" dxfId="1805" priority="2605">
      <formula>AND(AO37&lt;&gt;"",OR(AP37:BC37&lt;&gt;""))</formula>
    </cfRule>
    <cfRule type="expression" dxfId="1804" priority="2606">
      <formula>AND(AO37="",AND(AP37:BC37=""))</formula>
    </cfRule>
  </conditionalFormatting>
  <conditionalFormatting sqref="AZ37">
    <cfRule type="expression" dxfId="1803" priority="2384">
      <formula>FL37&lt;&gt;""</formula>
    </cfRule>
    <cfRule type="expression" dxfId="1802" priority="2603">
      <formula>AND(AO37&lt;&gt;"",OR(AP37:BC37&lt;&gt;""))</formula>
    </cfRule>
    <cfRule type="expression" dxfId="1801" priority="2604">
      <formula>AND(AO37="",AND(AP37:BC37=""))</formula>
    </cfRule>
  </conditionalFormatting>
  <conditionalFormatting sqref="BA37">
    <cfRule type="expression" dxfId="1800" priority="2383">
      <formula>FL37&lt;&gt;""</formula>
    </cfRule>
    <cfRule type="expression" dxfId="1799" priority="2601">
      <formula>AND(AO37&lt;&gt;"",OR(AP37:BC37&lt;&gt;""))</formula>
    </cfRule>
    <cfRule type="expression" dxfId="1798" priority="2602">
      <formula>AND(AO37="",AND(AP37:BC37=""))</formula>
    </cfRule>
  </conditionalFormatting>
  <conditionalFormatting sqref="BB37">
    <cfRule type="expression" dxfId="1797" priority="2382">
      <formula>FL37&lt;&gt;""</formula>
    </cfRule>
    <cfRule type="expression" dxfId="1796" priority="2599">
      <formula>AND(AO37&lt;&gt;"",OR(AP37:BC37&lt;&gt;""))</formula>
    </cfRule>
    <cfRule type="expression" dxfId="1795" priority="2600">
      <formula>AND(AO37="",AND(AP37:BC37=""))</formula>
    </cfRule>
  </conditionalFormatting>
  <conditionalFormatting sqref="BC37">
    <cfRule type="expression" dxfId="1794" priority="2381">
      <formula>FL37&lt;&gt;""</formula>
    </cfRule>
    <cfRule type="expression" dxfId="1793" priority="2597">
      <formula>AND(AO37&lt;&gt;"",OR(AP37:BC37&lt;&gt;""))</formula>
    </cfRule>
    <cfRule type="expression" dxfId="1792" priority="2598">
      <formula>AND(AO37="",AND(AP37:BC37=""))</formula>
    </cfRule>
  </conditionalFormatting>
  <conditionalFormatting sqref="BF37">
    <cfRule type="expression" dxfId="1791" priority="2438">
      <formula>AND(BD37="独居",BF37&gt;=1)</formula>
    </cfRule>
    <cfRule type="expression" dxfId="1790" priority="2595">
      <formula>AND(BD37="同居",AND(BM37="",BF37&lt;&gt;COUNTA(BH37:BL37)))</formula>
    </cfRule>
    <cfRule type="expression" dxfId="1789" priority="2596">
      <formula>AND(BD37="同居",OR(BF37="",BF37=0))</formula>
    </cfRule>
  </conditionalFormatting>
  <conditionalFormatting sqref="BG37">
    <cfRule type="expression" dxfId="1788" priority="2593">
      <formula>AND(BD37="独居",BG37&gt;=1)</formula>
    </cfRule>
    <cfRule type="expression" dxfId="1787" priority="2594">
      <formula>AND(BD37="同居",OR(BG37="",BG37&gt;BF37))</formula>
    </cfRule>
  </conditionalFormatting>
  <conditionalFormatting sqref="BH37">
    <cfRule type="expression" dxfId="1786" priority="2586">
      <formula>AND(BD37="独居",OR(BH37:BM37&lt;&gt;""))</formula>
    </cfRule>
    <cfRule type="expression" dxfId="1785" priority="2592">
      <formula>AND(BD37="同居",AND(BM37="",BF37&lt;&gt;COUNTA(BH37:BL37)))</formula>
    </cfRule>
  </conditionalFormatting>
  <conditionalFormatting sqref="BI37">
    <cfRule type="expression" dxfId="1784" priority="2585">
      <formula>AND(BD37="独居",OR(BH37:BM37&lt;&gt;""))</formula>
    </cfRule>
    <cfRule type="expression" dxfId="1783" priority="2591">
      <formula>AND(BD37="同居",AND(BM37="",BF37&lt;&gt;COUNTA(BH37:BL37)))</formula>
    </cfRule>
  </conditionalFormatting>
  <conditionalFormatting sqref="BJ37">
    <cfRule type="expression" dxfId="1782" priority="2584">
      <formula>AND(BD37="独居",OR(BH37:BM37&lt;&gt;""))</formula>
    </cfRule>
    <cfRule type="expression" dxfId="1781" priority="2590">
      <formula>AND(BD37="同居",AND(BM37="",BF37&lt;&gt;COUNTA(BH37:BL37)))</formula>
    </cfRule>
  </conditionalFormatting>
  <conditionalFormatting sqref="BK37">
    <cfRule type="expression" dxfId="1780" priority="2583">
      <formula>AND(BD37="独居",OR(BH37:BM37&lt;&gt;""))</formula>
    </cfRule>
    <cfRule type="expression" dxfId="1779" priority="2589">
      <formula>AND(BD37="同居",AND(BM37="",BF37&lt;&gt;COUNTA(BH37:BL37)))</formula>
    </cfRule>
  </conditionalFormatting>
  <conditionalFormatting sqref="BL37">
    <cfRule type="expression" dxfId="1778" priority="2582">
      <formula>AND(BD37="独居",OR(BH37:BM37&lt;&gt;""))</formula>
    </cfRule>
    <cfRule type="expression" dxfId="1777" priority="2588">
      <formula>AND(BD37="同居",AND(BM37="",BF37&lt;&gt;COUNTA(BH37:BL37)))</formula>
    </cfRule>
  </conditionalFormatting>
  <conditionalFormatting sqref="BM37">
    <cfRule type="expression" dxfId="1776" priority="2581">
      <formula>AND(BD37="独居",OR(BH37:BM37&lt;&gt;""))</formula>
    </cfRule>
    <cfRule type="expression" dxfId="1775" priority="2587">
      <formula>AND(BD37="同居",AND(BM37="",BF37&lt;&gt;COUNTA(BH37:BL37)))</formula>
    </cfRule>
  </conditionalFormatting>
  <conditionalFormatting sqref="CF37">
    <cfRule type="expression" dxfId="1774" priority="2368">
      <formula>FL37&lt;&gt;""</formula>
    </cfRule>
    <cfRule type="expression" dxfId="1773" priority="2580">
      <formula>CF37=""</formula>
    </cfRule>
  </conditionalFormatting>
  <conditionalFormatting sqref="CG37">
    <cfRule type="expression" dxfId="1772" priority="2367">
      <formula>FL37&lt;&gt;""</formula>
    </cfRule>
    <cfRule type="expression" dxfId="1771" priority="2579">
      <formula>CG37=""</formula>
    </cfRule>
  </conditionalFormatting>
  <conditionalFormatting sqref="CH37">
    <cfRule type="expression" dxfId="1770" priority="2366">
      <formula>FL37&lt;&gt;""</formula>
    </cfRule>
    <cfRule type="expression" dxfId="1769" priority="2578">
      <formula>CH37=""</formula>
    </cfRule>
  </conditionalFormatting>
  <conditionalFormatting sqref="CI37">
    <cfRule type="expression" dxfId="1768" priority="2365">
      <formula>FL37&lt;&gt;""</formula>
    </cfRule>
    <cfRule type="expression" dxfId="1767" priority="2577">
      <formula>CI37=""</formula>
    </cfRule>
  </conditionalFormatting>
  <conditionalFormatting sqref="CJ37">
    <cfRule type="expression" dxfId="1766" priority="2364">
      <formula>FL37&lt;&gt;""</formula>
    </cfRule>
    <cfRule type="expression" dxfId="1765" priority="2576">
      <formula>CJ37=""</formula>
    </cfRule>
  </conditionalFormatting>
  <conditionalFormatting sqref="CK37">
    <cfRule type="expression" dxfId="1764" priority="2363">
      <formula>FL37&lt;&gt;""</formula>
    </cfRule>
    <cfRule type="expression" dxfId="1763" priority="2575">
      <formula>CK37=""</formula>
    </cfRule>
  </conditionalFormatting>
  <conditionalFormatting sqref="CL37">
    <cfRule type="expression" dxfId="1762" priority="2362">
      <formula>FL37&lt;&gt;""</formula>
    </cfRule>
    <cfRule type="expression" dxfId="1761" priority="2574">
      <formula>CL37=""</formula>
    </cfRule>
  </conditionalFormatting>
  <conditionalFormatting sqref="CM37">
    <cfRule type="expression" dxfId="1760" priority="2361">
      <formula>FL37&lt;&gt;""</formula>
    </cfRule>
    <cfRule type="expression" dxfId="1759" priority="2573">
      <formula>CM37=""</formula>
    </cfRule>
  </conditionalFormatting>
  <conditionalFormatting sqref="CN37">
    <cfRule type="expression" dxfId="1758" priority="2437">
      <formula>AND(CM37=0,CN37&lt;&gt;"")</formula>
    </cfRule>
    <cfRule type="expression" dxfId="1757" priority="2572">
      <formula>AND(CM37&gt;0,CN37="")</formula>
    </cfRule>
  </conditionalFormatting>
  <conditionalFormatting sqref="CO37">
    <cfRule type="expression" dxfId="1756" priority="2360">
      <formula>FL37&lt;&gt;""</formula>
    </cfRule>
    <cfRule type="expression" dxfId="1755" priority="2570">
      <formula>AND(CO37&lt;&gt;"",OR(CP37:CS37&lt;&gt;""))</formula>
    </cfRule>
    <cfRule type="expression" dxfId="1754" priority="2571">
      <formula>AND(CO37="",AND(CP37:CS37=""))</formula>
    </cfRule>
  </conditionalFormatting>
  <conditionalFormatting sqref="CP37">
    <cfRule type="expression" dxfId="1753" priority="2359">
      <formula>FL37&lt;&gt;""</formula>
    </cfRule>
    <cfRule type="expression" dxfId="1752" priority="2568">
      <formula>AND(CO37&lt;&gt;"",OR(CP37:CS37&lt;&gt;""))</formula>
    </cfRule>
    <cfRule type="expression" dxfId="1751" priority="2569">
      <formula>AND(CO37="",AND(CP37:CS37=""))</formula>
    </cfRule>
  </conditionalFormatting>
  <conditionalFormatting sqref="CQ37">
    <cfRule type="expression" dxfId="1750" priority="2358">
      <formula>FL37&lt;&gt;""</formula>
    </cfRule>
    <cfRule type="expression" dxfId="1749" priority="2566">
      <formula>AND(CO37&lt;&gt;"",OR(CP37:CS37&lt;&gt;""))</formula>
    </cfRule>
    <cfRule type="expression" dxfId="1748" priority="2567">
      <formula>AND(CO37="",AND(CP37:CS37=""))</formula>
    </cfRule>
  </conditionalFormatting>
  <conditionalFormatting sqref="CR37">
    <cfRule type="expression" dxfId="1747" priority="2357">
      <formula>FL37&lt;&gt;""</formula>
    </cfRule>
    <cfRule type="expression" dxfId="1746" priority="2564">
      <formula>AND(CO37&lt;&gt;"",OR(CP37:CS37&lt;&gt;""))</formula>
    </cfRule>
    <cfRule type="expression" dxfId="1745" priority="2565">
      <formula>AND(CO37="",AND(CP37:CS37=""))</formula>
    </cfRule>
  </conditionalFormatting>
  <conditionalFormatting sqref="CS37">
    <cfRule type="expression" dxfId="1744" priority="2356">
      <formula>FL37&lt;&gt;""</formula>
    </cfRule>
    <cfRule type="expression" dxfId="1743" priority="2562">
      <formula>AND(CO37&lt;&gt;"",OR(CP37:CS37&lt;&gt;""))</formula>
    </cfRule>
    <cfRule type="expression" dxfId="1742" priority="2563">
      <formula>AND(CO37="",AND(CP37:CS37=""))</formula>
    </cfRule>
  </conditionalFormatting>
  <conditionalFormatting sqref="CT37">
    <cfRule type="expression" dxfId="1741" priority="2355">
      <formula>FL37&lt;&gt;""</formula>
    </cfRule>
    <cfRule type="expression" dxfId="1740" priority="2561">
      <formula>CT37=""</formula>
    </cfRule>
  </conditionalFormatting>
  <conditionalFormatting sqref="CU37">
    <cfRule type="expression" dxfId="1739" priority="2354">
      <formula>FL37&lt;&gt;""</formula>
    </cfRule>
    <cfRule type="expression" dxfId="1738" priority="2560">
      <formula>CU37=""</formula>
    </cfRule>
  </conditionalFormatting>
  <conditionalFormatting sqref="CV37">
    <cfRule type="expression" dxfId="1737" priority="2353">
      <formula>FL37&lt;&gt;""</formula>
    </cfRule>
    <cfRule type="expression" dxfId="1736" priority="2558">
      <formula>AND(CV37&lt;&gt;"",OR(CW37:DH37&lt;&gt;""))</formula>
    </cfRule>
    <cfRule type="expression" dxfId="1735" priority="2559">
      <formula>AND(CV37="",AND(CW37:DH37=""))</formula>
    </cfRule>
  </conditionalFormatting>
  <conditionalFormatting sqref="CW37">
    <cfRule type="expression" dxfId="1734" priority="2352">
      <formula>FL37&lt;&gt;""</formula>
    </cfRule>
    <cfRule type="expression" dxfId="1733" priority="2532">
      <formula>AND(CX37&lt;&gt;"",CW37="")</formula>
    </cfRule>
    <cfRule type="expression" dxfId="1732" priority="2556">
      <formula>AND(CV37&lt;&gt;"",OR(CW37:DH37&lt;&gt;""))</formula>
    </cfRule>
    <cfRule type="expression" dxfId="1731" priority="2557">
      <formula>AND(CV37="",AND(CW37:DH37=""))</formula>
    </cfRule>
  </conditionalFormatting>
  <conditionalFormatting sqref="CX37">
    <cfRule type="expression" dxfId="1730" priority="2351">
      <formula>FL37&lt;&gt;""</formula>
    </cfRule>
    <cfRule type="expression" dxfId="1729" priority="2533">
      <formula>AND(CW37&lt;&gt;"",CX37="")</formula>
    </cfRule>
    <cfRule type="expression" dxfId="1728" priority="2554">
      <formula>AND(CV37&lt;&gt;"",OR(CW37:DH37&lt;&gt;""))</formula>
    </cfRule>
    <cfRule type="expression" dxfId="1727" priority="2555">
      <formula>AND(CV37="",AND(CW37:DH37=""))</formula>
    </cfRule>
  </conditionalFormatting>
  <conditionalFormatting sqref="CY37">
    <cfRule type="expression" dxfId="1726" priority="2350">
      <formula>FL37&lt;&gt;""</formula>
    </cfRule>
    <cfRule type="expression" dxfId="1725" priority="2552">
      <formula>AND(CV37&lt;&gt;"",OR(CW37:DH37&lt;&gt;""))</formula>
    </cfRule>
    <cfRule type="expression" dxfId="1724" priority="2553">
      <formula>AND(CV37="",AND(CW37:DH37=""))</formula>
    </cfRule>
  </conditionalFormatting>
  <conditionalFormatting sqref="CZ37">
    <cfRule type="expression" dxfId="1723" priority="2349">
      <formula>FL37&lt;&gt;""</formula>
    </cfRule>
    <cfRule type="expression" dxfId="1722" priority="2530">
      <formula>AND(DA37&lt;&gt;"",CZ37="")</formula>
    </cfRule>
    <cfRule type="expression" dxfId="1721" priority="2550">
      <formula>AND(CV37&lt;&gt;"",OR(CW37:DH37&lt;&gt;""))</formula>
    </cfRule>
    <cfRule type="expression" dxfId="1720" priority="2551">
      <formula>AND(CV37="",AND(CW37:DH37=""))</formula>
    </cfRule>
  </conditionalFormatting>
  <conditionalFormatting sqref="DA37">
    <cfRule type="expression" dxfId="1719" priority="2348">
      <formula>FL37&lt;&gt;""</formula>
    </cfRule>
    <cfRule type="expression" dxfId="1718" priority="2531">
      <formula>AND(CZ37&lt;&gt;"",DA37="")</formula>
    </cfRule>
    <cfRule type="expression" dxfId="1717" priority="2548">
      <formula>AND(CV37&lt;&gt;"",OR(CW37:DH37&lt;&gt;""))</formula>
    </cfRule>
    <cfRule type="expression" dxfId="1716" priority="2549">
      <formula>AND(CV37="",AND(CW37:DH37=""))</formula>
    </cfRule>
  </conditionalFormatting>
  <conditionalFormatting sqref="DB37">
    <cfRule type="expression" dxfId="1715" priority="2347">
      <formula>FL37&lt;&gt;""</formula>
    </cfRule>
    <cfRule type="expression" dxfId="1714" priority="2546">
      <formula>AND(CV37&lt;&gt;"",OR(CW37:DH37&lt;&gt;""))</formula>
    </cfRule>
    <cfRule type="expression" dxfId="1713" priority="2547">
      <formula>AND(CV37="",AND(CW37:DH37=""))</formula>
    </cfRule>
  </conditionalFormatting>
  <conditionalFormatting sqref="DC37">
    <cfRule type="expression" dxfId="1712" priority="2346">
      <formula>FL37&lt;&gt;""</formula>
    </cfRule>
    <cfRule type="expression" dxfId="1711" priority="2544">
      <formula>AND(CV37&lt;&gt;"",OR(CW37:DH37&lt;&gt;""))</formula>
    </cfRule>
    <cfRule type="expression" dxfId="1710" priority="2545">
      <formula>AND(CV37="",AND(CW37:DH37=""))</formula>
    </cfRule>
  </conditionalFormatting>
  <conditionalFormatting sqref="DD37">
    <cfRule type="expression" dxfId="1709" priority="2345">
      <formula>FL37&lt;&gt;""</formula>
    </cfRule>
    <cfRule type="expression" dxfId="1708" priority="2542">
      <formula>AND(CV37&lt;&gt;"",OR(CW37:DH37&lt;&gt;""))</formula>
    </cfRule>
    <cfRule type="expression" dxfId="1707" priority="2543">
      <formula>AND(CV37="",AND(CW37:DH37=""))</formula>
    </cfRule>
  </conditionalFormatting>
  <conditionalFormatting sqref="DE37">
    <cfRule type="expression" dxfId="1706" priority="2344">
      <formula>FL37&lt;&gt;""</formula>
    </cfRule>
    <cfRule type="expression" dxfId="1705" priority="2526">
      <formula>AND(DF37&lt;&gt;"",DE37="")</formula>
    </cfRule>
    <cfRule type="expression" dxfId="1704" priority="2540">
      <formula>AND(CV37&lt;&gt;"",OR(CW37:DH37&lt;&gt;""))</formula>
    </cfRule>
    <cfRule type="expression" dxfId="1703" priority="2541">
      <formula>AND(CV37="",AND(CW37:DH37=""))</formula>
    </cfRule>
  </conditionalFormatting>
  <conditionalFormatting sqref="DF37">
    <cfRule type="expression" dxfId="1702" priority="2343">
      <formula>FL37&lt;&gt;""</formula>
    </cfRule>
    <cfRule type="expression" dxfId="1701" priority="2527">
      <formula>AND(DE37&lt;&gt;"",DF37="")</formula>
    </cfRule>
    <cfRule type="expression" dxfId="1700" priority="2538">
      <formula>AND(CV37&lt;&gt;"",OR(CW37:DH37&lt;&gt;""))</formula>
    </cfRule>
    <cfRule type="expression" dxfId="1699" priority="2539">
      <formula>AND(CV37="",AND(CW37:DH37=""))</formula>
    </cfRule>
  </conditionalFormatting>
  <conditionalFormatting sqref="DG37">
    <cfRule type="expression" dxfId="1698" priority="2342">
      <formula>FL37&lt;&gt;""</formula>
    </cfRule>
    <cfRule type="expression" dxfId="1697" priority="2536">
      <formula>AND(CV37&lt;&gt;"",OR(CW37:DH37&lt;&gt;""))</formula>
    </cfRule>
    <cfRule type="expression" dxfId="1696" priority="2537">
      <formula>AND(CV37="",AND(CW37:DH37=""))</formula>
    </cfRule>
  </conditionalFormatting>
  <conditionalFormatting sqref="DH37">
    <cfRule type="expression" dxfId="1695" priority="2341">
      <formula>FL37&lt;&gt;""</formula>
    </cfRule>
    <cfRule type="expression" dxfId="1694" priority="2534">
      <formula>AND(CV37&lt;&gt;"",OR(CW37:DH37&lt;&gt;""))</formula>
    </cfRule>
    <cfRule type="expression" dxfId="1693" priority="2535">
      <formula>AND(CV37="",AND(CW37:DH37=""))</formula>
    </cfRule>
  </conditionalFormatting>
  <conditionalFormatting sqref="DI37">
    <cfRule type="expression" dxfId="1692" priority="2340">
      <formula>FL37&lt;&gt;""</formula>
    </cfRule>
    <cfRule type="expression" dxfId="1691" priority="2529">
      <formula>DI37=""</formula>
    </cfRule>
  </conditionalFormatting>
  <conditionalFormatting sqref="DJ37">
    <cfRule type="expression" dxfId="1690" priority="2339">
      <formula>FL37&lt;&gt;""</formula>
    </cfRule>
    <cfRule type="expression" dxfId="1689" priority="2528">
      <formula>AND(DI37&lt;&gt;"自立",DJ37="")</formula>
    </cfRule>
  </conditionalFormatting>
  <conditionalFormatting sqref="DK37">
    <cfRule type="expression" dxfId="1688" priority="2338">
      <formula>FL37&lt;&gt;""</formula>
    </cfRule>
    <cfRule type="expression" dxfId="1687" priority="2525">
      <formula>DK37=""</formula>
    </cfRule>
  </conditionalFormatting>
  <conditionalFormatting sqref="DL37">
    <cfRule type="expression" dxfId="1686" priority="2523">
      <formula>AND(DK37&lt;&gt;"アレルギー食",DL37&lt;&gt;"")</formula>
    </cfRule>
    <cfRule type="expression" dxfId="1685" priority="2524">
      <formula>AND(DK37="アレルギー食",DL37="")</formula>
    </cfRule>
  </conditionalFormatting>
  <conditionalFormatting sqref="DM37">
    <cfRule type="expression" dxfId="1684" priority="2337">
      <formula>FL37&lt;&gt;""</formula>
    </cfRule>
    <cfRule type="expression" dxfId="1683" priority="2522">
      <formula>DM37=""</formula>
    </cfRule>
  </conditionalFormatting>
  <conditionalFormatting sqref="DN37">
    <cfRule type="expression" dxfId="1682" priority="2336">
      <formula>FL37&lt;&gt;""</formula>
    </cfRule>
    <cfRule type="expression" dxfId="1681" priority="2516">
      <formula>AND(DN37&lt;&gt;"",DM37="")</formula>
    </cfRule>
    <cfRule type="expression" dxfId="1680" priority="2520">
      <formula>AND(DM37&lt;&gt;"自立",DN37="")</formula>
    </cfRule>
    <cfRule type="expression" dxfId="1679" priority="2521">
      <formula>AND(DM37="自立",DN37&lt;&gt;"")</formula>
    </cfRule>
  </conditionalFormatting>
  <conditionalFormatting sqref="DO37">
    <cfRule type="expression" dxfId="1678" priority="2335">
      <formula>FL37&lt;&gt;""</formula>
    </cfRule>
    <cfRule type="expression" dxfId="1677" priority="2519">
      <formula>DO37=""</formula>
    </cfRule>
  </conditionalFormatting>
  <conditionalFormatting sqref="DP37">
    <cfRule type="expression" dxfId="1676" priority="2334">
      <formula>FL37&lt;&gt;""</formula>
    </cfRule>
    <cfRule type="expression" dxfId="1675" priority="2515">
      <formula>AND(DP37&lt;&gt;"",DO37="")</formula>
    </cfRule>
    <cfRule type="expression" dxfId="1674" priority="2517">
      <formula>AND(DO37&lt;&gt;"自立",DP37="")</formula>
    </cfRule>
    <cfRule type="expression" dxfId="1673" priority="2518">
      <formula>AND(DO37="自立",DP37&lt;&gt;"")</formula>
    </cfRule>
  </conditionalFormatting>
  <conditionalFormatting sqref="DQ37">
    <cfRule type="expression" dxfId="1672" priority="2333">
      <formula>FL37&lt;&gt;""</formula>
    </cfRule>
    <cfRule type="expression" dxfId="1671" priority="2514">
      <formula>DQ37=""</formula>
    </cfRule>
  </conditionalFormatting>
  <conditionalFormatting sqref="DR37">
    <cfRule type="expression" dxfId="1670" priority="2332">
      <formula>FL37&lt;&gt;""</formula>
    </cfRule>
    <cfRule type="expression" dxfId="1669" priority="2511">
      <formula>AND(DR37&lt;&gt;"",DQ37="")</formula>
    </cfRule>
    <cfRule type="expression" dxfId="1668" priority="2512">
      <formula>AND(DQ37&lt;&gt;"自立",DR37="")</formula>
    </cfRule>
    <cfRule type="expression" dxfId="1667" priority="2513">
      <formula>AND(DQ37="自立",DR37&lt;&gt;"")</formula>
    </cfRule>
  </conditionalFormatting>
  <conditionalFormatting sqref="DS37">
    <cfRule type="expression" dxfId="1666" priority="2331">
      <formula>FL37&lt;&gt;""</formula>
    </cfRule>
    <cfRule type="expression" dxfId="1665" priority="2510">
      <formula>DS37=""</formula>
    </cfRule>
  </conditionalFormatting>
  <conditionalFormatting sqref="DU37">
    <cfRule type="expression" dxfId="1664" priority="2329">
      <formula>FL37&lt;&gt;""</formula>
    </cfRule>
    <cfRule type="expression" dxfId="1663" priority="2509">
      <formula>DU37=""</formula>
    </cfRule>
  </conditionalFormatting>
  <conditionalFormatting sqref="DZ37">
    <cfRule type="expression" dxfId="1662" priority="2327">
      <formula>FL37&lt;&gt;""</formula>
    </cfRule>
    <cfRule type="expression" dxfId="1661" priority="2459">
      <formula>AND(EA37&lt;&gt;"",DZ37&lt;&gt;"その他")</formula>
    </cfRule>
    <cfRule type="expression" dxfId="1660" priority="2508">
      <formula>DZ37=""</formula>
    </cfRule>
  </conditionalFormatting>
  <conditionalFormatting sqref="EA37">
    <cfRule type="expression" dxfId="1659" priority="2506">
      <formula>AND(DZ37&lt;&gt;"その他",EA37&lt;&gt;"")</formula>
    </cfRule>
    <cfRule type="expression" dxfId="1658" priority="2507">
      <formula>AND(DZ37="その他",EA37="")</formula>
    </cfRule>
  </conditionalFormatting>
  <conditionalFormatting sqref="EB37">
    <cfRule type="expression" dxfId="1657" priority="2326">
      <formula>FL37&lt;&gt;""</formula>
    </cfRule>
    <cfRule type="expression" dxfId="1656" priority="2505">
      <formula>AND(EB37:EH37="")</formula>
    </cfRule>
  </conditionalFormatting>
  <conditionalFormatting sqref="EC37">
    <cfRule type="expression" dxfId="1655" priority="2325">
      <formula>FL37&lt;&gt;""</formula>
    </cfRule>
    <cfRule type="expression" dxfId="1654" priority="2504">
      <formula>AND(EB37:EH37="")</formula>
    </cfRule>
  </conditionalFormatting>
  <conditionalFormatting sqref="ED37">
    <cfRule type="expression" dxfId="1653" priority="2324">
      <formula>FL37&lt;&gt;""</formula>
    </cfRule>
    <cfRule type="expression" dxfId="1652" priority="2503">
      <formula>AND(EB37:EH37="")</formula>
    </cfRule>
  </conditionalFormatting>
  <conditionalFormatting sqref="EE37">
    <cfRule type="expression" dxfId="1651" priority="2323">
      <formula>FL37&lt;&gt;""</formula>
    </cfRule>
    <cfRule type="expression" dxfId="1650" priority="2502">
      <formula>AND(EB37:EH37="")</formula>
    </cfRule>
  </conditionalFormatting>
  <conditionalFormatting sqref="EF37">
    <cfRule type="expression" dxfId="1649" priority="2322">
      <formula>FL37&lt;&gt;""</formula>
    </cfRule>
    <cfRule type="expression" dxfId="1648" priority="2501">
      <formula>AND(EB37:EH37="")</formula>
    </cfRule>
  </conditionalFormatting>
  <conditionalFormatting sqref="EG37">
    <cfRule type="expression" dxfId="1647" priority="2321">
      <formula>FL37&lt;&gt;""</formula>
    </cfRule>
    <cfRule type="expression" dxfId="1646" priority="2500">
      <formula>AND(EB37:EH37="")</formula>
    </cfRule>
  </conditionalFormatting>
  <conditionalFormatting sqref="EH37">
    <cfRule type="expression" dxfId="1645" priority="2320">
      <formula>FL37&lt;&gt;""</formula>
    </cfRule>
    <cfRule type="expression" dxfId="1644" priority="2499">
      <formula>AND(EB37:EH37="")</formula>
    </cfRule>
  </conditionalFormatting>
  <conditionalFormatting sqref="EK37">
    <cfRule type="expression" dxfId="1643" priority="2319">
      <formula>FL37&lt;&gt;""</formula>
    </cfRule>
    <cfRule type="expression" dxfId="1642" priority="2497">
      <formula>AND(EJ37&lt;&gt;"",EK37&lt;&gt;"")</formula>
    </cfRule>
    <cfRule type="expression" dxfId="1641" priority="2498">
      <formula>AND(EJ37="",EK37="")</formula>
    </cfRule>
  </conditionalFormatting>
  <conditionalFormatting sqref="EL37">
    <cfRule type="expression" dxfId="1640" priority="2318">
      <formula>FL37&lt;&gt;""</formula>
    </cfRule>
    <cfRule type="expression" dxfId="1639" priority="2495">
      <formula>AND(EJ37&lt;&gt;"",EL37&lt;&gt;"")</formula>
    </cfRule>
    <cfRule type="expression" dxfId="1638" priority="2496">
      <formula>AND(EJ37="",EL37="")</formula>
    </cfRule>
  </conditionalFormatting>
  <conditionalFormatting sqref="EM37">
    <cfRule type="expression" dxfId="1637" priority="2317">
      <formula>FL37&lt;&gt;""</formula>
    </cfRule>
    <cfRule type="expression" dxfId="1636" priority="2493">
      <formula>AND(EJ37&lt;&gt;"",EM37&lt;&gt;"")</formula>
    </cfRule>
    <cfRule type="expression" dxfId="1635" priority="2494">
      <formula>AND(EJ37="",EM37="")</formula>
    </cfRule>
  </conditionalFormatting>
  <conditionalFormatting sqref="EO37">
    <cfRule type="expression" dxfId="1634" priority="2487">
      <formula>AND(EJ37&lt;&gt;"",EO37&lt;&gt;"")</formula>
    </cfRule>
    <cfRule type="expression" dxfId="1633" priority="2491">
      <formula>AND(EO37&lt;&gt;"",EN37="")</formula>
    </cfRule>
    <cfRule type="expression" dxfId="1632" priority="2492">
      <formula>AND(EN37&lt;&gt;"",EO37="")</formula>
    </cfRule>
  </conditionalFormatting>
  <conditionalFormatting sqref="EP37">
    <cfRule type="expression" dxfId="1631" priority="2486">
      <formula>AND(EJ37&lt;&gt;"",EP37&lt;&gt;"")</formula>
    </cfRule>
    <cfRule type="expression" dxfId="1630" priority="2489">
      <formula>AND(EP37&lt;&gt;"",EN37="")</formula>
    </cfRule>
    <cfRule type="expression" dxfId="1629" priority="2490">
      <formula>AND(EN37&lt;&gt;"",EP37="")</formula>
    </cfRule>
  </conditionalFormatting>
  <conditionalFormatting sqref="EN37">
    <cfRule type="expression" dxfId="1628" priority="2488">
      <formula>AND(EJ37&lt;&gt;"",EN37&lt;&gt;"")</formula>
    </cfRule>
  </conditionalFormatting>
  <conditionalFormatting sqref="ER37">
    <cfRule type="expression" dxfId="1627" priority="2316">
      <formula>FL37&lt;&gt;""</formula>
    </cfRule>
    <cfRule type="expression" dxfId="1626" priority="2484">
      <formula>AND(EQ37&lt;&gt;"",ER37&lt;&gt;"")</formula>
    </cfRule>
    <cfRule type="expression" dxfId="1625" priority="2485">
      <formula>AND(EQ37="",ER37="")</formula>
    </cfRule>
  </conditionalFormatting>
  <conditionalFormatting sqref="ES37">
    <cfRule type="expression" dxfId="1624" priority="2315">
      <formula>FL37&lt;&gt;""</formula>
    </cfRule>
    <cfRule type="expression" dxfId="1623" priority="2482">
      <formula>AND(EQ37&lt;&gt;"",ES37&lt;&gt;"")</formula>
    </cfRule>
    <cfRule type="expression" dxfId="1622" priority="2483">
      <formula>AND(EQ37="",ES37="")</formula>
    </cfRule>
  </conditionalFormatting>
  <conditionalFormatting sqref="ET37">
    <cfRule type="expression" dxfId="1621" priority="2314">
      <formula>FL37&lt;&gt;""</formula>
    </cfRule>
    <cfRule type="expression" dxfId="1620" priority="2480">
      <formula>AND(EQ37&lt;&gt;"",ET37&lt;&gt;"")</formula>
    </cfRule>
    <cfRule type="expression" dxfId="1619" priority="2481">
      <formula>AND(EQ37="",ET37="")</formula>
    </cfRule>
  </conditionalFormatting>
  <conditionalFormatting sqref="EV37">
    <cfRule type="expression" dxfId="1618" priority="2474">
      <formula>AND(EQ37&lt;&gt;"",EV37&lt;&gt;"")</formula>
    </cfRule>
    <cfRule type="expression" dxfId="1617" priority="2478">
      <formula>AND(EV37&lt;&gt;"",EU37="")</formula>
    </cfRule>
    <cfRule type="expression" dxfId="1616" priority="2479">
      <formula>AND(EU37&lt;&gt;"",EV37="")</formula>
    </cfRule>
  </conditionalFormatting>
  <conditionalFormatting sqref="EW37">
    <cfRule type="expression" dxfId="1615" priority="2473">
      <formula>AND(EQ37&lt;&gt;"",EW37&lt;&gt;"")</formula>
    </cfRule>
    <cfRule type="expression" dxfId="1614" priority="2476">
      <formula>AND(EW37&lt;&gt;"",EU37="")</formula>
    </cfRule>
    <cfRule type="expression" dxfId="1613" priority="2477">
      <formula>AND(EU37&lt;&gt;"",EW37="")</formula>
    </cfRule>
  </conditionalFormatting>
  <conditionalFormatting sqref="EU37">
    <cfRule type="expression" dxfId="1612" priority="2475">
      <formula>AND(EQ37&lt;&gt;"",EU37&lt;&gt;"")</formula>
    </cfRule>
  </conditionalFormatting>
  <conditionalFormatting sqref="EQ37">
    <cfRule type="expression" dxfId="1611" priority="2472">
      <formula>AND(EQ37&lt;&gt;"",OR(ER37:EW37&lt;&gt;""))</formula>
    </cfRule>
  </conditionalFormatting>
  <conditionalFormatting sqref="EJ37">
    <cfRule type="expression" dxfId="1610" priority="2471">
      <formula>AND(EJ37&lt;&gt;"",OR(EK37:EP37&lt;&gt;""))</formula>
    </cfRule>
  </conditionalFormatting>
  <conditionalFormatting sqref="EX37">
    <cfRule type="expression" dxfId="1609" priority="2313">
      <formula>FL37&lt;&gt;""</formula>
    </cfRule>
    <cfRule type="expression" dxfId="1608" priority="2470">
      <formula>AND(EX37:FC37="")</formula>
    </cfRule>
  </conditionalFormatting>
  <conditionalFormatting sqref="EY37">
    <cfRule type="expression" dxfId="1607" priority="2312">
      <formula>FL37&lt;&gt;""</formula>
    </cfRule>
    <cfRule type="expression" dxfId="1606" priority="2469">
      <formula>AND(EX37:FC37="")</formula>
    </cfRule>
  </conditionalFormatting>
  <conditionalFormatting sqref="EZ37">
    <cfRule type="expression" dxfId="1605" priority="2311">
      <formula>FL37&lt;&gt;""</formula>
    </cfRule>
    <cfRule type="expression" dxfId="1604" priority="2468">
      <formula>AND(EX37:FC37="")</formula>
    </cfRule>
  </conditionalFormatting>
  <conditionalFormatting sqref="FA37">
    <cfRule type="expression" dxfId="1603" priority="2310">
      <formula>FL37&lt;&gt;""</formula>
    </cfRule>
    <cfRule type="expression" dxfId="1602" priority="2467">
      <formula>AND(EX37:FC37="")</formula>
    </cfRule>
  </conditionalFormatting>
  <conditionalFormatting sqref="FC37">
    <cfRule type="expression" dxfId="1601" priority="2308">
      <formula>FL37&lt;&gt;""</formula>
    </cfRule>
    <cfRule type="expression" dxfId="1600" priority="2466">
      <formula>AND(EX37:FC37="")</formula>
    </cfRule>
  </conditionalFormatting>
  <conditionalFormatting sqref="FB37">
    <cfRule type="expression" dxfId="1599" priority="2309">
      <formula>FL37&lt;&gt;""</formula>
    </cfRule>
    <cfRule type="expression" dxfId="1598" priority="2465">
      <formula>AND(EX37:FC37="")</formula>
    </cfRule>
  </conditionalFormatting>
  <conditionalFormatting sqref="FD37">
    <cfRule type="expression" dxfId="1597" priority="2307">
      <formula>FL37&lt;&gt;""</formula>
    </cfRule>
    <cfRule type="expression" dxfId="1596" priority="2464">
      <formula>FD37=""</formula>
    </cfRule>
  </conditionalFormatting>
  <conditionalFormatting sqref="FE37">
    <cfRule type="expression" dxfId="1595" priority="2462">
      <formula>AND(FD37&lt;&gt;"2人以上の体制",FE37&lt;&gt;"")</formula>
    </cfRule>
    <cfRule type="expression" dxfId="1594" priority="2463">
      <formula>AND(FD37="2人以上の体制",FE37="")</formula>
    </cfRule>
  </conditionalFormatting>
  <conditionalFormatting sqref="FF37">
    <cfRule type="expression" dxfId="1593" priority="2306">
      <formula>FL37&lt;&gt;""</formula>
    </cfRule>
    <cfRule type="expression" dxfId="1592" priority="2461">
      <formula>FF37=""</formula>
    </cfRule>
  </conditionalFormatting>
  <conditionalFormatting sqref="FG37">
    <cfRule type="expression" dxfId="1591" priority="2305">
      <formula>FL37&lt;&gt;""</formula>
    </cfRule>
    <cfRule type="expression" dxfId="1590" priority="2460">
      <formula>FG37=""</formula>
    </cfRule>
  </conditionalFormatting>
  <conditionalFormatting sqref="BN37">
    <cfRule type="expression" dxfId="1589" priority="2379">
      <formula>FL37&lt;&gt;""</formula>
    </cfRule>
    <cfRule type="expression" dxfId="1588" priority="2458">
      <formula>BN37=""</formula>
    </cfRule>
  </conditionalFormatting>
  <conditionalFormatting sqref="BO37">
    <cfRule type="expression" dxfId="1587" priority="2378">
      <formula>FL37&lt;&gt;""</formula>
    </cfRule>
    <cfRule type="expression" dxfId="1586" priority="2457">
      <formula>BO37=""</formula>
    </cfRule>
  </conditionalFormatting>
  <conditionalFormatting sqref="BP37">
    <cfRule type="expression" dxfId="1585" priority="2377">
      <formula>FL37&lt;&gt;""</formula>
    </cfRule>
    <cfRule type="expression" dxfId="1584" priority="2456">
      <formula>BP37=""</formula>
    </cfRule>
  </conditionalFormatting>
  <conditionalFormatting sqref="BQ37">
    <cfRule type="expression" dxfId="1583" priority="2376">
      <formula>FL37&lt;&gt;""</formula>
    </cfRule>
    <cfRule type="expression" dxfId="1582" priority="2445">
      <formula>AND(BQ37:BR37="")</formula>
    </cfRule>
  </conditionalFormatting>
  <conditionalFormatting sqref="BR37">
    <cfRule type="expression" dxfId="1581" priority="2375">
      <formula>FL37&lt;&gt;""</formula>
    </cfRule>
    <cfRule type="expression" dxfId="1580" priority="2455">
      <formula>AND(BQ37:BR37="")</formula>
    </cfRule>
  </conditionalFormatting>
  <conditionalFormatting sqref="BT37">
    <cfRule type="expression" dxfId="1579" priority="2450">
      <formula>AND(BS37="",BT37&lt;&gt;"")</formula>
    </cfRule>
    <cfRule type="expression" dxfId="1578" priority="2454">
      <formula>AND(BS37&lt;&gt;"",BT37="")</formula>
    </cfRule>
  </conditionalFormatting>
  <conditionalFormatting sqref="BU37">
    <cfRule type="expression" dxfId="1577" priority="2449">
      <formula>AND(BS37="",BU37&lt;&gt;"")</formula>
    </cfRule>
    <cfRule type="expression" dxfId="1576" priority="2453">
      <formula>AND(BS37&lt;&gt;"",BU37="")</formula>
    </cfRule>
  </conditionalFormatting>
  <conditionalFormatting sqref="BV37">
    <cfRule type="expression" dxfId="1575" priority="2448">
      <formula>AND(BS37="",BV37&lt;&gt;"")</formula>
    </cfRule>
    <cfRule type="expression" dxfId="1574" priority="2452">
      <formula>AND(BS37&lt;&gt;"",AND(BV37:BW37=""))</formula>
    </cfRule>
  </conditionalFormatting>
  <conditionalFormatting sqref="BW37">
    <cfRule type="expression" dxfId="1573" priority="2447">
      <formula>AND(BS37="",BW37&lt;&gt;"")</formula>
    </cfRule>
    <cfRule type="expression" dxfId="1572" priority="2451">
      <formula>AND(BS37&lt;&gt;"",AND(BV37:BW37=""))</formula>
    </cfRule>
  </conditionalFormatting>
  <conditionalFormatting sqref="BS37">
    <cfRule type="expression" dxfId="1571" priority="2446">
      <formula>AND(BS37="",OR(BT37:BW37&lt;&gt;""))</formula>
    </cfRule>
  </conditionalFormatting>
  <conditionalFormatting sqref="BX37">
    <cfRule type="expression" dxfId="1570" priority="2374">
      <formula>FL37&lt;&gt;""</formula>
    </cfRule>
    <cfRule type="expression" dxfId="1569" priority="2444">
      <formula>BX37=""</formula>
    </cfRule>
  </conditionalFormatting>
  <conditionalFormatting sqref="BY37">
    <cfRule type="expression" dxfId="1568" priority="2373">
      <formula>FL37&lt;&gt;""</formula>
    </cfRule>
    <cfRule type="expression" dxfId="1567" priority="2443">
      <formula>BY37=""</formula>
    </cfRule>
  </conditionalFormatting>
  <conditionalFormatting sqref="CB37">
    <cfRule type="expression" dxfId="1566" priority="2372">
      <formula>FL37&lt;&gt;""</formula>
    </cfRule>
    <cfRule type="expression" dxfId="1565" priority="2442">
      <formula>CB37=""</formula>
    </cfRule>
  </conditionalFormatting>
  <conditionalFormatting sqref="CC37">
    <cfRule type="expression" dxfId="1564" priority="2371">
      <formula>FL37&lt;&gt;""</formula>
    </cfRule>
    <cfRule type="expression" dxfId="1563" priority="2441">
      <formula>CC37=""</formula>
    </cfRule>
  </conditionalFormatting>
  <conditionalFormatting sqref="CD37">
    <cfRule type="expression" dxfId="1562" priority="2370">
      <formula>FL37&lt;&gt;""</formula>
    </cfRule>
    <cfRule type="expression" dxfId="1561" priority="2440">
      <formula>CD37=""</formula>
    </cfRule>
  </conditionalFormatting>
  <conditionalFormatting sqref="FJ37">
    <cfRule type="expression" dxfId="1560" priority="2439">
      <formula>FJ37=""</formula>
    </cfRule>
  </conditionalFormatting>
  <conditionalFormatting sqref="H37">
    <cfRule type="expression" dxfId="1559" priority="2420">
      <formula>FL37&lt;&gt;""</formula>
    </cfRule>
    <cfRule type="expression" dxfId="1558" priority="2436">
      <formula>H37=""</formula>
    </cfRule>
  </conditionalFormatting>
  <conditionalFormatting sqref="B37">
    <cfRule type="expression" dxfId="1557" priority="2304">
      <formula>FL37&lt;&gt;""</formula>
    </cfRule>
    <cfRule type="expression" dxfId="1556" priority="2435">
      <formula>B37=""</formula>
    </cfRule>
  </conditionalFormatting>
  <conditionalFormatting sqref="CE37">
    <cfRule type="expression" dxfId="1555" priority="2369">
      <formula>FL37&lt;&gt;""</formula>
    </cfRule>
    <cfRule type="expression" dxfId="1554" priority="2434">
      <formula>CE37=""</formula>
    </cfRule>
  </conditionalFormatting>
  <conditionalFormatting sqref="EI37">
    <cfRule type="expression" dxfId="1553" priority="2433">
      <formula>AND(OR(EB37:EG37&lt;&gt;""),EI37="")</formula>
    </cfRule>
  </conditionalFormatting>
  <conditionalFormatting sqref="BD37">
    <cfRule type="expression" dxfId="1552" priority="2380">
      <formula>FL37&lt;&gt;""</formula>
    </cfRule>
    <cfRule type="expression" dxfId="1551" priority="2432">
      <formula>BD37=""</formula>
    </cfRule>
  </conditionalFormatting>
  <conditionalFormatting sqref="BE37">
    <cfRule type="expression" dxfId="1550" priority="2431">
      <formula>AND(BD37="同居",AND(BE37="",BF37=""))</formula>
    </cfRule>
  </conditionalFormatting>
  <conditionalFormatting sqref="CA37">
    <cfRule type="expression" dxfId="1549" priority="2430">
      <formula>AND(BZ37&lt;&gt;"",CA37="")</formula>
    </cfRule>
  </conditionalFormatting>
  <conditionalFormatting sqref="BZ37">
    <cfRule type="expression" dxfId="1548" priority="2429">
      <formula>AND(BZ37="",CA37&lt;&gt;"")</formula>
    </cfRule>
  </conditionalFormatting>
  <conditionalFormatting sqref="DT37">
    <cfRule type="expression" dxfId="1547" priority="2330">
      <formula>FL37&lt;&gt;""</formula>
    </cfRule>
    <cfRule type="expression" dxfId="1546" priority="2426">
      <formula>AND(DT37&lt;&gt;"",DS37="")</formula>
    </cfRule>
    <cfRule type="expression" dxfId="1545" priority="2427">
      <formula>AND(DS37&lt;&gt;"自立",DT37="")</formula>
    </cfRule>
    <cfRule type="expression" dxfId="1544" priority="2428">
      <formula>AND(DS37="自立",DT37&lt;&gt;"")</formula>
    </cfRule>
  </conditionalFormatting>
  <conditionalFormatting sqref="DV37">
    <cfRule type="expression" dxfId="1543" priority="2328">
      <formula>FL37&lt;&gt;""</formula>
    </cfRule>
    <cfRule type="expression" dxfId="1542" priority="2423">
      <formula>AND(DV37&lt;&gt;"",DU37="")</formula>
    </cfRule>
    <cfRule type="expression" dxfId="1541" priority="2424">
      <formula>AND(DU37="自立",DV37&lt;&gt;"")</formula>
    </cfRule>
    <cfRule type="expression" dxfId="1540" priority="2425">
      <formula>AND(DU37&lt;&gt;"自立",DV37="")</formula>
    </cfRule>
  </conditionalFormatting>
  <conditionalFormatting sqref="I37">
    <cfRule type="expression" dxfId="1539" priority="2422">
      <formula>I37=""</formula>
    </cfRule>
  </conditionalFormatting>
  <conditionalFormatting sqref="O37">
    <cfRule type="expression" dxfId="1538" priority="2416">
      <formula>FL37&lt;&gt;""</formula>
    </cfRule>
    <cfRule type="expression" dxfId="1537" priority="2421">
      <formula>O37=""</formula>
    </cfRule>
  </conditionalFormatting>
  <conditionalFormatting sqref="FM37">
    <cfRule type="expression" dxfId="1536" priority="2299">
      <formula>AND(FM37="",AND(P37:FI37=""))</formula>
    </cfRule>
    <cfRule type="expression" dxfId="1535" priority="2300">
      <formula>AND(FM37&lt;&gt;"",OR(P37:FI37&lt;&gt;""))</formula>
    </cfRule>
  </conditionalFormatting>
  <conditionalFormatting sqref="FL37">
    <cfRule type="expression" dxfId="1534" priority="2301">
      <formula>AND(FL37="",AND(P37:FI37=""))</formula>
    </cfRule>
    <cfRule type="expression" dxfId="1533" priority="2303">
      <formula>AND(FL37&lt;&gt;"",OR(P37:FI37&lt;&gt;""))</formula>
    </cfRule>
  </conditionalFormatting>
  <conditionalFormatting sqref="FK37">
    <cfRule type="expression" dxfId="1532" priority="2302">
      <formula>FK37=""</formula>
    </cfRule>
  </conditionalFormatting>
  <conditionalFormatting sqref="C38">
    <cfRule type="expression" dxfId="1531" priority="1532">
      <formula>C38=""</formula>
    </cfRule>
  </conditionalFormatting>
  <conditionalFormatting sqref="D38">
    <cfRule type="expression" dxfId="1530" priority="1531">
      <formula>D38=""</formula>
    </cfRule>
  </conditionalFormatting>
  <conditionalFormatting sqref="E38">
    <cfRule type="expression" dxfId="1529" priority="1530">
      <formula>E38=""</formula>
    </cfRule>
  </conditionalFormatting>
  <conditionalFormatting sqref="G38">
    <cfRule type="expression" dxfId="1528" priority="1529">
      <formula>G38=""</formula>
    </cfRule>
  </conditionalFormatting>
  <conditionalFormatting sqref="J38">
    <cfRule type="expression" dxfId="1527" priority="1270">
      <formula>FL38&lt;&gt;""</formula>
    </cfRule>
    <cfRule type="expression" dxfId="1526" priority="1528">
      <formula>AND(J38="",K38="")</formula>
    </cfRule>
  </conditionalFormatting>
  <conditionalFormatting sqref="K38">
    <cfRule type="expression" dxfId="1525" priority="1269">
      <formula>FL38&lt;&gt;""</formula>
    </cfRule>
    <cfRule type="expression" dxfId="1524" priority="1527">
      <formula>AND(J38="",K38="")</formula>
    </cfRule>
  </conditionalFormatting>
  <conditionalFormatting sqref="N38">
    <cfRule type="expression" dxfId="1523" priority="1268">
      <formula>FL38&lt;&gt;""</formula>
    </cfRule>
    <cfRule type="expression" dxfId="1522" priority="1526">
      <formula>N38=""</formula>
    </cfRule>
  </conditionalFormatting>
  <conditionalFormatting sqref="P38">
    <cfRule type="expression" dxfId="1521" priority="1266">
      <formula>FL38&lt;&gt;""</formula>
    </cfRule>
    <cfRule type="expression" dxfId="1520" priority="1524">
      <formula>AND(P38&lt;&gt;"",OR(Q38:AC38&lt;&gt;""))</formula>
    </cfRule>
    <cfRule type="expression" dxfId="1519" priority="1525">
      <formula>AND(P38="",AND(Q38:AC38=""))</formula>
    </cfRule>
  </conditionalFormatting>
  <conditionalFormatting sqref="Q38">
    <cfRule type="expression" dxfId="1518" priority="1265">
      <formula>FL38&lt;&gt;""</formula>
    </cfRule>
    <cfRule type="expression" dxfId="1517" priority="1522">
      <formula>AND(P38&lt;&gt;"",OR(Q38:AC38&lt;&gt;""))</formula>
    </cfRule>
    <cfRule type="expression" dxfId="1516" priority="1523">
      <formula>AND(P38="",AND(Q38:AC38=""))</formula>
    </cfRule>
  </conditionalFormatting>
  <conditionalFormatting sqref="R38">
    <cfRule type="expression" dxfId="1515" priority="1264">
      <formula>FL38&lt;&gt;""</formula>
    </cfRule>
    <cfRule type="expression" dxfId="1514" priority="1520">
      <formula>AND(P38&lt;&gt;"",OR(Q38:AC38&lt;&gt;""))</formula>
    </cfRule>
    <cfRule type="expression" dxfId="1513" priority="1521">
      <formula>AND(P38="",AND(Q38:AC38=""))</formula>
    </cfRule>
  </conditionalFormatting>
  <conditionalFormatting sqref="S38">
    <cfRule type="expression" dxfId="1512" priority="1263">
      <formula>FL38&lt;&gt;""</formula>
    </cfRule>
    <cfRule type="expression" dxfId="1511" priority="1508">
      <formula>AND(P38&lt;&gt;"",OR(Q38:AC38&lt;&gt;""))</formula>
    </cfRule>
    <cfRule type="expression" dxfId="1510" priority="1519">
      <formula>AND(P38="",AND(Q38:AC38=""))</formula>
    </cfRule>
  </conditionalFormatting>
  <conditionalFormatting sqref="T38">
    <cfRule type="expression" dxfId="1509" priority="1262">
      <formula>FL38&lt;&gt;""</formula>
    </cfRule>
    <cfRule type="expression" dxfId="1508" priority="1507">
      <formula>AND(P38&lt;&gt;"",OR(Q38:AC38&lt;&gt;""))</formula>
    </cfRule>
    <cfRule type="expression" dxfId="1507" priority="1518">
      <formula>AND(P38="",AND(Q38:AC38=""))</formula>
    </cfRule>
  </conditionalFormatting>
  <conditionalFormatting sqref="U38">
    <cfRule type="expression" dxfId="1506" priority="1261">
      <formula>FL38&lt;&gt;""</formula>
    </cfRule>
    <cfRule type="expression" dxfId="1505" priority="1506">
      <formula>AND(P38&lt;&gt;"",OR(Q38:AC38&lt;&gt;""))</formula>
    </cfRule>
    <cfRule type="expression" dxfId="1504" priority="1517">
      <formula>AND(P38="",AND(Q38:AC38=""))</formula>
    </cfRule>
  </conditionalFormatting>
  <conditionalFormatting sqref="V38">
    <cfRule type="expression" dxfId="1503" priority="1260">
      <formula>FL38&lt;&gt;""</formula>
    </cfRule>
    <cfRule type="expression" dxfId="1502" priority="1505">
      <formula>AND(P38&lt;&gt;"",OR(Q38:AC38&lt;&gt;""))</formula>
    </cfRule>
    <cfRule type="expression" dxfId="1501" priority="1516">
      <formula>AND(P38="",AND(Q38:AC38=""))</formula>
    </cfRule>
  </conditionalFormatting>
  <conditionalFormatting sqref="W38">
    <cfRule type="expression" dxfId="1500" priority="1259">
      <formula>FL38&lt;&gt;""</formula>
    </cfRule>
    <cfRule type="expression" dxfId="1499" priority="1504">
      <formula>AND(P38&lt;&gt;"",OR(Q38:AC38&lt;&gt;""))</formula>
    </cfRule>
    <cfRule type="expression" dxfId="1498" priority="1515">
      <formula>AND(P38="",AND(Q38:AC38=""))</formula>
    </cfRule>
  </conditionalFormatting>
  <conditionalFormatting sqref="X38">
    <cfRule type="expression" dxfId="1497" priority="1258">
      <formula>FL38&lt;&gt;""</formula>
    </cfRule>
    <cfRule type="expression" dxfId="1496" priority="1503">
      <formula>AND(P38&lt;&gt;"",OR(Q38:AC38&lt;&gt;""))</formula>
    </cfRule>
    <cfRule type="expression" dxfId="1495" priority="1514">
      <formula>AND(P38="",AND(Q38:AC38=""))</formula>
    </cfRule>
  </conditionalFormatting>
  <conditionalFormatting sqref="Y38">
    <cfRule type="expression" dxfId="1494" priority="1257">
      <formula>FL38&lt;&gt;""</formula>
    </cfRule>
    <cfRule type="expression" dxfId="1493" priority="1502">
      <formula>AND(P38&lt;&gt;"",OR(Q38:AC38&lt;&gt;""))</formula>
    </cfRule>
    <cfRule type="expression" dxfId="1492" priority="1513">
      <formula>AND(P38="",AND(Q38:AC38=""))</formula>
    </cfRule>
  </conditionalFormatting>
  <conditionalFormatting sqref="Z38">
    <cfRule type="expression" dxfId="1491" priority="1256">
      <formula>FL38&lt;&gt;""</formula>
    </cfRule>
    <cfRule type="expression" dxfId="1490" priority="1501">
      <formula>AND(P38&lt;&gt;"",OR(Q38:AC38&lt;&gt;""))</formula>
    </cfRule>
    <cfRule type="expression" dxfId="1489" priority="1512">
      <formula>AND(P38="",AND(Q38:AC38=""))</formula>
    </cfRule>
  </conditionalFormatting>
  <conditionalFormatting sqref="AA38">
    <cfRule type="expression" dxfId="1488" priority="1255">
      <formula>FL38&lt;&gt;""</formula>
    </cfRule>
    <cfRule type="expression" dxfId="1487" priority="1500">
      <formula>AND(P38&lt;&gt;"",OR(Q38:AC38&lt;&gt;""))</formula>
    </cfRule>
    <cfRule type="expression" dxfId="1486" priority="1511">
      <formula>AND(P38="",AND(Q38:AC38=""))</formula>
    </cfRule>
  </conditionalFormatting>
  <conditionalFormatting sqref="AB38">
    <cfRule type="expression" dxfId="1485" priority="1254">
      <formula>FL38&lt;&gt;""</formula>
    </cfRule>
    <cfRule type="expression" dxfId="1484" priority="1499">
      <formula>AND(P38&lt;&gt;"",OR(Q38:AC38&lt;&gt;""))</formula>
    </cfRule>
    <cfRule type="expression" dxfId="1483" priority="1510">
      <formula>AND(P38="",AND(Q38:AC38=""))</formula>
    </cfRule>
  </conditionalFormatting>
  <conditionalFormatting sqref="AC38">
    <cfRule type="expression" dxfId="1482" priority="1253">
      <formula>FL38&lt;&gt;""</formula>
    </cfRule>
    <cfRule type="expression" dxfId="1481" priority="1498">
      <formula>AND(P38&lt;&gt;"",OR(Q38:AC38&lt;&gt;""))</formula>
    </cfRule>
    <cfRule type="expression" dxfId="1480" priority="1509">
      <formula>AND(P38="",AND(Q38:AC38=""))</formula>
    </cfRule>
  </conditionalFormatting>
  <conditionalFormatting sqref="AD38">
    <cfRule type="expression" dxfId="1479" priority="1252">
      <formula>FL38&lt;&gt;""</formula>
    </cfRule>
    <cfRule type="expression" dxfId="1478" priority="1495">
      <formula>AND(AD38="無",OR(AE38:AH38&lt;&gt;""))</formula>
    </cfRule>
    <cfRule type="expression" dxfId="1477" priority="1496">
      <formula>AND(AD38="有",AND(AE38:AH38=""))</formula>
    </cfRule>
    <cfRule type="expression" dxfId="1476" priority="1497">
      <formula>AD38=""</formula>
    </cfRule>
  </conditionalFormatting>
  <conditionalFormatting sqref="AE38">
    <cfRule type="expression" dxfId="1475" priority="1490">
      <formula>AND(AD38="無",OR(AE38:AH38&lt;&gt;""))</formula>
    </cfRule>
    <cfRule type="expression" dxfId="1474" priority="1494">
      <formula>AND(AD38="有",AND(AE38:AH38=""))</formula>
    </cfRule>
  </conditionalFormatting>
  <conditionalFormatting sqref="AF38">
    <cfRule type="expression" dxfId="1473" priority="1489">
      <formula>AND(AD38="無",OR(AE38:AH38&lt;&gt;""))</formula>
    </cfRule>
    <cfRule type="expression" dxfId="1472" priority="1493">
      <formula>AND(AD38="有",AND(AE38:AH38=""))</formula>
    </cfRule>
  </conditionalFormatting>
  <conditionalFormatting sqref="AG38">
    <cfRule type="expression" dxfId="1471" priority="1488">
      <formula>AND(AD38="無",OR(AE38:AH38&lt;&gt;""))</formula>
    </cfRule>
    <cfRule type="expression" dxfId="1470" priority="1492">
      <formula>AND(AD38="有",AND(AE38:AH38=""))</formula>
    </cfRule>
  </conditionalFormatting>
  <conditionalFormatting sqref="AH38">
    <cfRule type="expression" dxfId="1469" priority="1487">
      <formula>AND(AD38="無",OR(AE38:AH38&lt;&gt;""))</formula>
    </cfRule>
    <cfRule type="expression" dxfId="1468" priority="1491">
      <formula>AND(AD38="有",AND(AE38:AH38=""))</formula>
    </cfRule>
  </conditionalFormatting>
  <conditionalFormatting sqref="AI38">
    <cfRule type="expression" dxfId="1467" priority="1251">
      <formula>FL38&lt;&gt;""</formula>
    </cfRule>
    <cfRule type="expression" dxfId="1466" priority="1486">
      <formula>AI38=""</formula>
    </cfRule>
  </conditionalFormatting>
  <conditionalFormatting sqref="AJ38">
    <cfRule type="expression" dxfId="1465" priority="1250">
      <formula>FL38&lt;&gt;""</formula>
    </cfRule>
    <cfRule type="expression" dxfId="1464" priority="1485">
      <formula>AJ38=""</formula>
    </cfRule>
  </conditionalFormatting>
  <conditionalFormatting sqref="AK38">
    <cfRule type="expression" dxfId="1463" priority="1249">
      <formula>FL38&lt;&gt;""</formula>
    </cfRule>
    <cfRule type="expression" dxfId="1462" priority="1484">
      <formula>AK38=""</formula>
    </cfRule>
  </conditionalFormatting>
  <conditionalFormatting sqref="AL38">
    <cfRule type="expression" dxfId="1461" priority="1248">
      <formula>FL38&lt;&gt;""</formula>
    </cfRule>
    <cfRule type="expression" dxfId="1460" priority="1483">
      <formula>AL38=""</formula>
    </cfRule>
  </conditionalFormatting>
  <conditionalFormatting sqref="AM38">
    <cfRule type="expression" dxfId="1459" priority="1247">
      <formula>FL38&lt;&gt;""</formula>
    </cfRule>
    <cfRule type="expression" dxfId="1458" priority="1478">
      <formula>AND(AM38="なし",AN38&lt;&gt;"")</formula>
    </cfRule>
    <cfRule type="expression" dxfId="1457" priority="1479">
      <formula>AND(AM38="あり",AN38="")</formula>
    </cfRule>
    <cfRule type="expression" dxfId="1456" priority="1482">
      <formula>AM38=""</formula>
    </cfRule>
  </conditionalFormatting>
  <conditionalFormatting sqref="AN38">
    <cfRule type="expression" dxfId="1455" priority="1480">
      <formula>AND(AM38="なし",AN38&lt;&gt;"")</formula>
    </cfRule>
    <cfRule type="expression" dxfId="1454" priority="1481">
      <formula>AND(AM38="あり",AN38="")</formula>
    </cfRule>
  </conditionalFormatting>
  <conditionalFormatting sqref="AO38">
    <cfRule type="expression" dxfId="1453" priority="1246">
      <formula>FL38&lt;&gt;""</formula>
    </cfRule>
    <cfRule type="expression" dxfId="1452" priority="1476">
      <formula>AND(AO38&lt;&gt;"",OR(AP38:BC38&lt;&gt;""))</formula>
    </cfRule>
    <cfRule type="expression" dxfId="1451" priority="1477">
      <formula>AND(AO38="",AND(AP38:BC38=""))</formula>
    </cfRule>
  </conditionalFormatting>
  <conditionalFormatting sqref="AP38">
    <cfRule type="expression" dxfId="1450" priority="1245">
      <formula>FL38&lt;&gt;""</formula>
    </cfRule>
    <cfRule type="expression" dxfId="1449" priority="1474">
      <formula>AND(AO38&lt;&gt;"",OR(AP38:BC38&lt;&gt;""))</formula>
    </cfRule>
    <cfRule type="expression" dxfId="1448" priority="1475">
      <formula>AND(AO38="",AND(AP38:BC38=""))</formula>
    </cfRule>
  </conditionalFormatting>
  <conditionalFormatting sqref="AQ38">
    <cfRule type="expression" dxfId="1447" priority="1244">
      <formula>FL38&lt;&gt;""</formula>
    </cfRule>
    <cfRule type="expression" dxfId="1446" priority="1472">
      <formula>AND(AO38&lt;&gt;"",OR(AP38:BC38&lt;&gt;""))</formula>
    </cfRule>
    <cfRule type="expression" dxfId="1445" priority="1473">
      <formula>AND(AO38="",AND(AP38:BC38=""))</formula>
    </cfRule>
  </conditionalFormatting>
  <conditionalFormatting sqref="AR38">
    <cfRule type="expression" dxfId="1444" priority="1243">
      <formula>FL38&lt;&gt;""</formula>
    </cfRule>
    <cfRule type="expression" dxfId="1443" priority="1470">
      <formula>AND(AO38&lt;&gt;"",OR(AP38:BC38&lt;&gt;""))</formula>
    </cfRule>
    <cfRule type="expression" dxfId="1442" priority="1471">
      <formula>AND(AO38="",AND(AP38:BC38=""))</formula>
    </cfRule>
  </conditionalFormatting>
  <conditionalFormatting sqref="AS38">
    <cfRule type="expression" dxfId="1441" priority="1242">
      <formula>FL38&lt;&gt;""</formula>
    </cfRule>
    <cfRule type="expression" dxfId="1440" priority="1468">
      <formula>AND(AO38&lt;&gt;"",OR(AP38:BC38&lt;&gt;""))</formula>
    </cfRule>
    <cfRule type="expression" dxfId="1439" priority="1469">
      <formula>AND(AO38="",AND(AP38:BC38=""))</formula>
    </cfRule>
  </conditionalFormatting>
  <conditionalFormatting sqref="AT38">
    <cfRule type="expression" dxfId="1438" priority="1241">
      <formula>FL38&lt;&gt;""</formula>
    </cfRule>
    <cfRule type="expression" dxfId="1437" priority="1466">
      <formula>AND(AO38&lt;&gt;"",OR(AP38:BC38&lt;&gt;""))</formula>
    </cfRule>
    <cfRule type="expression" dxfId="1436" priority="1467">
      <formula>AND(AO38="",AND(AP38:BC38=""))</formula>
    </cfRule>
  </conditionalFormatting>
  <conditionalFormatting sqref="AU38">
    <cfRule type="expression" dxfId="1435" priority="1240">
      <formula>FL38&lt;&gt;""</formula>
    </cfRule>
    <cfRule type="expression" dxfId="1434" priority="1464">
      <formula>AND(AO38&lt;&gt;"",OR(AP38:BC38&lt;&gt;""))</formula>
    </cfRule>
    <cfRule type="expression" dxfId="1433" priority="1465">
      <formula>AND(AO38="",AND(AP38:BC38=""))</formula>
    </cfRule>
  </conditionalFormatting>
  <conditionalFormatting sqref="AV38">
    <cfRule type="expression" dxfId="1432" priority="1239">
      <formula>FL38&lt;&gt;""</formula>
    </cfRule>
    <cfRule type="expression" dxfId="1431" priority="1462">
      <formula>AND(AO38&lt;&gt;"",OR(AP38:BC38&lt;&gt;""))</formula>
    </cfRule>
    <cfRule type="expression" dxfId="1430" priority="1463">
      <formula>AND(AO38="",AND(AP38:BC38=""))</formula>
    </cfRule>
  </conditionalFormatting>
  <conditionalFormatting sqref="AW38">
    <cfRule type="expression" dxfId="1429" priority="1238">
      <formula>FL38&lt;&gt;""</formula>
    </cfRule>
    <cfRule type="expression" dxfId="1428" priority="1460">
      <formula>AND(AO38&lt;&gt;"",OR(AP38:BC38&lt;&gt;""))</formula>
    </cfRule>
    <cfRule type="expression" dxfId="1427" priority="1461">
      <formula>AND(AO38="",AND(AP38:BC38=""))</formula>
    </cfRule>
  </conditionalFormatting>
  <conditionalFormatting sqref="AX38">
    <cfRule type="expression" dxfId="1426" priority="1237">
      <formula>FL38&lt;&gt;""</formula>
    </cfRule>
    <cfRule type="expression" dxfId="1425" priority="1458">
      <formula>AND(AO38&lt;&gt;"",OR(AP38:BC38&lt;&gt;""))</formula>
    </cfRule>
    <cfRule type="expression" dxfId="1424" priority="1459">
      <formula>AND(AO38="",AND(AP38:BC38=""))</formula>
    </cfRule>
  </conditionalFormatting>
  <conditionalFormatting sqref="AY38">
    <cfRule type="expression" dxfId="1423" priority="1236">
      <formula>FL38&lt;&gt;""</formula>
    </cfRule>
    <cfRule type="expression" dxfId="1422" priority="1456">
      <formula>AND(AO38&lt;&gt;"",OR(AP38:BC38&lt;&gt;""))</formula>
    </cfRule>
    <cfRule type="expression" dxfId="1421" priority="1457">
      <formula>AND(AO38="",AND(AP38:BC38=""))</formula>
    </cfRule>
  </conditionalFormatting>
  <conditionalFormatting sqref="AZ38">
    <cfRule type="expression" dxfId="1420" priority="1235">
      <formula>FL38&lt;&gt;""</formula>
    </cfRule>
    <cfRule type="expression" dxfId="1419" priority="1454">
      <formula>AND(AO38&lt;&gt;"",OR(AP38:BC38&lt;&gt;""))</formula>
    </cfRule>
    <cfRule type="expression" dxfId="1418" priority="1455">
      <formula>AND(AO38="",AND(AP38:BC38=""))</formula>
    </cfRule>
  </conditionalFormatting>
  <conditionalFormatting sqref="BA38">
    <cfRule type="expression" dxfId="1417" priority="1234">
      <formula>FL38&lt;&gt;""</formula>
    </cfRule>
    <cfRule type="expression" dxfId="1416" priority="1452">
      <formula>AND(AO38&lt;&gt;"",OR(AP38:BC38&lt;&gt;""))</formula>
    </cfRule>
    <cfRule type="expression" dxfId="1415" priority="1453">
      <formula>AND(AO38="",AND(AP38:BC38=""))</formula>
    </cfRule>
  </conditionalFormatting>
  <conditionalFormatting sqref="BB38">
    <cfRule type="expression" dxfId="1414" priority="1233">
      <formula>FL38&lt;&gt;""</formula>
    </cfRule>
    <cfRule type="expression" dxfId="1413" priority="1450">
      <formula>AND(AO38&lt;&gt;"",OR(AP38:BC38&lt;&gt;""))</formula>
    </cfRule>
    <cfRule type="expression" dxfId="1412" priority="1451">
      <formula>AND(AO38="",AND(AP38:BC38=""))</formula>
    </cfRule>
  </conditionalFormatting>
  <conditionalFormatting sqref="BC38">
    <cfRule type="expression" dxfId="1411" priority="1232">
      <formula>FL38&lt;&gt;""</formula>
    </cfRule>
    <cfRule type="expression" dxfId="1410" priority="1448">
      <formula>AND(AO38&lt;&gt;"",OR(AP38:BC38&lt;&gt;""))</formula>
    </cfRule>
    <cfRule type="expression" dxfId="1409" priority="1449">
      <formula>AND(AO38="",AND(AP38:BC38=""))</formula>
    </cfRule>
  </conditionalFormatting>
  <conditionalFormatting sqref="BF38">
    <cfRule type="expression" dxfId="1408" priority="1289">
      <formula>AND(BD38="独居",BF38&gt;=1)</formula>
    </cfRule>
    <cfRule type="expression" dxfId="1407" priority="1446">
      <formula>AND(BD38="同居",AND(BM38="",BF38&lt;&gt;COUNTA(BH38:BL38)))</formula>
    </cfRule>
    <cfRule type="expression" dxfId="1406" priority="1447">
      <formula>AND(BD38="同居",OR(BF38="",BF38=0))</formula>
    </cfRule>
  </conditionalFormatting>
  <conditionalFormatting sqref="BG38">
    <cfRule type="expression" dxfId="1405" priority="1444">
      <formula>AND(BD38="独居",BG38&gt;=1)</formula>
    </cfRule>
    <cfRule type="expression" dxfId="1404" priority="1445">
      <formula>AND(BD38="同居",OR(BG38="",BG38&gt;BF38))</formula>
    </cfRule>
  </conditionalFormatting>
  <conditionalFormatting sqref="BH38">
    <cfRule type="expression" dxfId="1403" priority="1437">
      <formula>AND(BD38="独居",OR(BH38:BM38&lt;&gt;""))</formula>
    </cfRule>
    <cfRule type="expression" dxfId="1402" priority="1443">
      <formula>AND(BD38="同居",AND(BM38="",BF38&lt;&gt;COUNTA(BH38:BL38)))</formula>
    </cfRule>
  </conditionalFormatting>
  <conditionalFormatting sqref="BI38">
    <cfRule type="expression" dxfId="1401" priority="1436">
      <formula>AND(BD38="独居",OR(BH38:BM38&lt;&gt;""))</formula>
    </cfRule>
    <cfRule type="expression" dxfId="1400" priority="1442">
      <formula>AND(BD38="同居",AND(BM38="",BF38&lt;&gt;COUNTA(BH38:BL38)))</formula>
    </cfRule>
  </conditionalFormatting>
  <conditionalFormatting sqref="BJ38">
    <cfRule type="expression" dxfId="1399" priority="1435">
      <formula>AND(BD38="独居",OR(BH38:BM38&lt;&gt;""))</formula>
    </cfRule>
    <cfRule type="expression" dxfId="1398" priority="1441">
      <formula>AND(BD38="同居",AND(BM38="",BF38&lt;&gt;COUNTA(BH38:BL38)))</formula>
    </cfRule>
  </conditionalFormatting>
  <conditionalFormatting sqref="BK38">
    <cfRule type="expression" dxfId="1397" priority="1434">
      <formula>AND(BD38="独居",OR(BH38:BM38&lt;&gt;""))</formula>
    </cfRule>
    <cfRule type="expression" dxfId="1396" priority="1440">
      <formula>AND(BD38="同居",AND(BM38="",BF38&lt;&gt;COUNTA(BH38:BL38)))</formula>
    </cfRule>
  </conditionalFormatting>
  <conditionalFormatting sqref="BL38">
    <cfRule type="expression" dxfId="1395" priority="1433">
      <formula>AND(BD38="独居",OR(BH38:BM38&lt;&gt;""))</formula>
    </cfRule>
    <cfRule type="expression" dxfId="1394" priority="1439">
      <formula>AND(BD38="同居",AND(BM38="",BF38&lt;&gt;COUNTA(BH38:BL38)))</formula>
    </cfRule>
  </conditionalFormatting>
  <conditionalFormatting sqref="BM38">
    <cfRule type="expression" dxfId="1393" priority="1432">
      <formula>AND(BD38="独居",OR(BH38:BM38&lt;&gt;""))</formula>
    </cfRule>
    <cfRule type="expression" dxfId="1392" priority="1438">
      <formula>AND(BD38="同居",AND(BM38="",BF38&lt;&gt;COUNTA(BH38:BL38)))</formula>
    </cfRule>
  </conditionalFormatting>
  <conditionalFormatting sqref="CF38">
    <cfRule type="expression" dxfId="1391" priority="1219">
      <formula>FL38&lt;&gt;""</formula>
    </cfRule>
    <cfRule type="expression" dxfId="1390" priority="1431">
      <formula>CF38=""</formula>
    </cfRule>
  </conditionalFormatting>
  <conditionalFormatting sqref="CG38">
    <cfRule type="expression" dxfId="1389" priority="1218">
      <formula>FL38&lt;&gt;""</formula>
    </cfRule>
    <cfRule type="expression" dxfId="1388" priority="1430">
      <formula>CG38=""</formula>
    </cfRule>
  </conditionalFormatting>
  <conditionalFormatting sqref="CH38">
    <cfRule type="expression" dxfId="1387" priority="1217">
      <formula>FL38&lt;&gt;""</formula>
    </cfRule>
    <cfRule type="expression" dxfId="1386" priority="1429">
      <formula>CH38=""</formula>
    </cfRule>
  </conditionalFormatting>
  <conditionalFormatting sqref="CI38">
    <cfRule type="expression" dxfId="1385" priority="1216">
      <formula>FL38&lt;&gt;""</formula>
    </cfRule>
    <cfRule type="expression" dxfId="1384" priority="1428">
      <formula>CI38=""</formula>
    </cfRule>
  </conditionalFormatting>
  <conditionalFormatting sqref="CJ38">
    <cfRule type="expression" dxfId="1383" priority="1215">
      <formula>FL38&lt;&gt;""</formula>
    </cfRule>
    <cfRule type="expression" dxfId="1382" priority="1427">
      <formula>CJ38=""</formula>
    </cfRule>
  </conditionalFormatting>
  <conditionalFormatting sqref="CK38">
    <cfRule type="expression" dxfId="1381" priority="1214">
      <formula>FL38&lt;&gt;""</formula>
    </cfRule>
    <cfRule type="expression" dxfId="1380" priority="1426">
      <formula>CK38=""</formula>
    </cfRule>
  </conditionalFormatting>
  <conditionalFormatting sqref="CL38">
    <cfRule type="expression" dxfId="1379" priority="1213">
      <formula>FL38&lt;&gt;""</formula>
    </cfRule>
    <cfRule type="expression" dxfId="1378" priority="1425">
      <formula>CL38=""</formula>
    </cfRule>
  </conditionalFormatting>
  <conditionalFormatting sqref="CM38">
    <cfRule type="expression" dxfId="1377" priority="1212">
      <formula>FL38&lt;&gt;""</formula>
    </cfRule>
    <cfRule type="expression" dxfId="1376" priority="1424">
      <formula>CM38=""</formula>
    </cfRule>
  </conditionalFormatting>
  <conditionalFormatting sqref="CN38">
    <cfRule type="expression" dxfId="1375" priority="1288">
      <formula>AND(CM38=0,CN38&lt;&gt;"")</formula>
    </cfRule>
    <cfRule type="expression" dxfId="1374" priority="1423">
      <formula>AND(CM38&gt;0,CN38="")</formula>
    </cfRule>
  </conditionalFormatting>
  <conditionalFormatting sqref="CO38">
    <cfRule type="expression" dxfId="1373" priority="1211">
      <formula>FL38&lt;&gt;""</formula>
    </cfRule>
    <cfRule type="expression" dxfId="1372" priority="1421">
      <formula>AND(CO38&lt;&gt;"",OR(CP38:CS38&lt;&gt;""))</formula>
    </cfRule>
    <cfRule type="expression" dxfId="1371" priority="1422">
      <formula>AND(CO38="",AND(CP38:CS38=""))</formula>
    </cfRule>
  </conditionalFormatting>
  <conditionalFormatting sqref="CP38">
    <cfRule type="expression" dxfId="1370" priority="1210">
      <formula>FL38&lt;&gt;""</formula>
    </cfRule>
    <cfRule type="expression" dxfId="1369" priority="1419">
      <formula>AND(CO38&lt;&gt;"",OR(CP38:CS38&lt;&gt;""))</formula>
    </cfRule>
    <cfRule type="expression" dxfId="1368" priority="1420">
      <formula>AND(CO38="",AND(CP38:CS38=""))</formula>
    </cfRule>
  </conditionalFormatting>
  <conditionalFormatting sqref="CQ38">
    <cfRule type="expression" dxfId="1367" priority="1209">
      <formula>FL38&lt;&gt;""</formula>
    </cfRule>
    <cfRule type="expression" dxfId="1366" priority="1417">
      <formula>AND(CO38&lt;&gt;"",OR(CP38:CS38&lt;&gt;""))</formula>
    </cfRule>
    <cfRule type="expression" dxfId="1365" priority="1418">
      <formula>AND(CO38="",AND(CP38:CS38=""))</formula>
    </cfRule>
  </conditionalFormatting>
  <conditionalFormatting sqref="CR38">
    <cfRule type="expression" dxfId="1364" priority="1208">
      <formula>FL38&lt;&gt;""</formula>
    </cfRule>
    <cfRule type="expression" dxfId="1363" priority="1415">
      <formula>AND(CO38&lt;&gt;"",OR(CP38:CS38&lt;&gt;""))</formula>
    </cfRule>
    <cfRule type="expression" dxfId="1362" priority="1416">
      <formula>AND(CO38="",AND(CP38:CS38=""))</formula>
    </cfRule>
  </conditionalFormatting>
  <conditionalFormatting sqref="CS38">
    <cfRule type="expression" dxfId="1361" priority="1207">
      <formula>FL38&lt;&gt;""</formula>
    </cfRule>
    <cfRule type="expression" dxfId="1360" priority="1413">
      <formula>AND(CO38&lt;&gt;"",OR(CP38:CS38&lt;&gt;""))</formula>
    </cfRule>
    <cfRule type="expression" dxfId="1359" priority="1414">
      <formula>AND(CO38="",AND(CP38:CS38=""))</formula>
    </cfRule>
  </conditionalFormatting>
  <conditionalFormatting sqref="CT38">
    <cfRule type="expression" dxfId="1358" priority="1206">
      <formula>FL38&lt;&gt;""</formula>
    </cfRule>
    <cfRule type="expression" dxfId="1357" priority="1412">
      <formula>CT38=""</formula>
    </cfRule>
  </conditionalFormatting>
  <conditionalFormatting sqref="CU38">
    <cfRule type="expression" dxfId="1356" priority="1205">
      <formula>FL38&lt;&gt;""</formula>
    </cfRule>
    <cfRule type="expression" dxfId="1355" priority="1411">
      <formula>CU38=""</formula>
    </cfRule>
  </conditionalFormatting>
  <conditionalFormatting sqref="CV38">
    <cfRule type="expression" dxfId="1354" priority="1204">
      <formula>FL38&lt;&gt;""</formula>
    </cfRule>
    <cfRule type="expression" dxfId="1353" priority="1409">
      <formula>AND(CV38&lt;&gt;"",OR(CW38:DH38&lt;&gt;""))</formula>
    </cfRule>
    <cfRule type="expression" dxfId="1352" priority="1410">
      <formula>AND(CV38="",AND(CW38:DH38=""))</formula>
    </cfRule>
  </conditionalFormatting>
  <conditionalFormatting sqref="CW38">
    <cfRule type="expression" dxfId="1351" priority="1203">
      <formula>FL38&lt;&gt;""</formula>
    </cfRule>
    <cfRule type="expression" dxfId="1350" priority="1383">
      <formula>AND(CX38&lt;&gt;"",CW38="")</formula>
    </cfRule>
    <cfRule type="expression" dxfId="1349" priority="1407">
      <formula>AND(CV38&lt;&gt;"",OR(CW38:DH38&lt;&gt;""))</formula>
    </cfRule>
    <cfRule type="expression" dxfId="1348" priority="1408">
      <formula>AND(CV38="",AND(CW38:DH38=""))</formula>
    </cfRule>
  </conditionalFormatting>
  <conditionalFormatting sqref="CX38">
    <cfRule type="expression" dxfId="1347" priority="1202">
      <formula>FL38&lt;&gt;""</formula>
    </cfRule>
    <cfRule type="expression" dxfId="1346" priority="1384">
      <formula>AND(CW38&lt;&gt;"",CX38="")</formula>
    </cfRule>
    <cfRule type="expression" dxfId="1345" priority="1405">
      <formula>AND(CV38&lt;&gt;"",OR(CW38:DH38&lt;&gt;""))</formula>
    </cfRule>
    <cfRule type="expression" dxfId="1344" priority="1406">
      <formula>AND(CV38="",AND(CW38:DH38=""))</formula>
    </cfRule>
  </conditionalFormatting>
  <conditionalFormatting sqref="CY38">
    <cfRule type="expression" dxfId="1343" priority="1201">
      <formula>FL38&lt;&gt;""</formula>
    </cfRule>
    <cfRule type="expression" dxfId="1342" priority="1403">
      <formula>AND(CV38&lt;&gt;"",OR(CW38:DH38&lt;&gt;""))</formula>
    </cfRule>
    <cfRule type="expression" dxfId="1341" priority="1404">
      <formula>AND(CV38="",AND(CW38:DH38=""))</formula>
    </cfRule>
  </conditionalFormatting>
  <conditionalFormatting sqref="CZ38">
    <cfRule type="expression" dxfId="1340" priority="1200">
      <formula>FL38&lt;&gt;""</formula>
    </cfRule>
    <cfRule type="expression" dxfId="1339" priority="1381">
      <formula>AND(DA38&lt;&gt;"",CZ38="")</formula>
    </cfRule>
    <cfRule type="expression" dxfId="1338" priority="1401">
      <formula>AND(CV38&lt;&gt;"",OR(CW38:DH38&lt;&gt;""))</formula>
    </cfRule>
    <cfRule type="expression" dxfId="1337" priority="1402">
      <formula>AND(CV38="",AND(CW38:DH38=""))</formula>
    </cfRule>
  </conditionalFormatting>
  <conditionalFormatting sqref="DA38">
    <cfRule type="expression" dxfId="1336" priority="1199">
      <formula>FL38&lt;&gt;""</formula>
    </cfRule>
    <cfRule type="expression" dxfId="1335" priority="1382">
      <formula>AND(CZ38&lt;&gt;"",DA38="")</formula>
    </cfRule>
    <cfRule type="expression" dxfId="1334" priority="1399">
      <formula>AND(CV38&lt;&gt;"",OR(CW38:DH38&lt;&gt;""))</formula>
    </cfRule>
    <cfRule type="expression" dxfId="1333" priority="1400">
      <formula>AND(CV38="",AND(CW38:DH38=""))</formula>
    </cfRule>
  </conditionalFormatting>
  <conditionalFormatting sqref="DB38">
    <cfRule type="expression" dxfId="1332" priority="1198">
      <formula>FL38&lt;&gt;""</formula>
    </cfRule>
    <cfRule type="expression" dxfId="1331" priority="1397">
      <formula>AND(CV38&lt;&gt;"",OR(CW38:DH38&lt;&gt;""))</formula>
    </cfRule>
    <cfRule type="expression" dxfId="1330" priority="1398">
      <formula>AND(CV38="",AND(CW38:DH38=""))</formula>
    </cfRule>
  </conditionalFormatting>
  <conditionalFormatting sqref="DC38">
    <cfRule type="expression" dxfId="1329" priority="1197">
      <formula>FL38&lt;&gt;""</formula>
    </cfRule>
    <cfRule type="expression" dxfId="1328" priority="1395">
      <formula>AND(CV38&lt;&gt;"",OR(CW38:DH38&lt;&gt;""))</formula>
    </cfRule>
    <cfRule type="expression" dxfId="1327" priority="1396">
      <formula>AND(CV38="",AND(CW38:DH38=""))</formula>
    </cfRule>
  </conditionalFormatting>
  <conditionalFormatting sqref="DD38">
    <cfRule type="expression" dxfId="1326" priority="1196">
      <formula>FL38&lt;&gt;""</formula>
    </cfRule>
    <cfRule type="expression" dxfId="1325" priority="1393">
      <formula>AND(CV38&lt;&gt;"",OR(CW38:DH38&lt;&gt;""))</formula>
    </cfRule>
    <cfRule type="expression" dxfId="1324" priority="1394">
      <formula>AND(CV38="",AND(CW38:DH38=""))</formula>
    </cfRule>
  </conditionalFormatting>
  <conditionalFormatting sqref="DE38">
    <cfRule type="expression" dxfId="1323" priority="1195">
      <formula>FL38&lt;&gt;""</formula>
    </cfRule>
    <cfRule type="expression" dxfId="1322" priority="1377">
      <formula>AND(DF38&lt;&gt;"",DE38="")</formula>
    </cfRule>
    <cfRule type="expression" dxfId="1321" priority="1391">
      <formula>AND(CV38&lt;&gt;"",OR(CW38:DH38&lt;&gt;""))</formula>
    </cfRule>
    <cfRule type="expression" dxfId="1320" priority="1392">
      <formula>AND(CV38="",AND(CW38:DH38=""))</formula>
    </cfRule>
  </conditionalFormatting>
  <conditionalFormatting sqref="DF38">
    <cfRule type="expression" dxfId="1319" priority="1194">
      <formula>FL38&lt;&gt;""</formula>
    </cfRule>
    <cfRule type="expression" dxfId="1318" priority="1378">
      <formula>AND(DE38&lt;&gt;"",DF38="")</formula>
    </cfRule>
    <cfRule type="expression" dxfId="1317" priority="1389">
      <formula>AND(CV38&lt;&gt;"",OR(CW38:DH38&lt;&gt;""))</formula>
    </cfRule>
    <cfRule type="expression" dxfId="1316" priority="1390">
      <formula>AND(CV38="",AND(CW38:DH38=""))</formula>
    </cfRule>
  </conditionalFormatting>
  <conditionalFormatting sqref="DG38">
    <cfRule type="expression" dxfId="1315" priority="1193">
      <formula>FL38&lt;&gt;""</formula>
    </cfRule>
    <cfRule type="expression" dxfId="1314" priority="1387">
      <formula>AND(CV38&lt;&gt;"",OR(CW38:DH38&lt;&gt;""))</formula>
    </cfRule>
    <cfRule type="expression" dxfId="1313" priority="1388">
      <formula>AND(CV38="",AND(CW38:DH38=""))</formula>
    </cfRule>
  </conditionalFormatting>
  <conditionalFormatting sqref="DH38">
    <cfRule type="expression" dxfId="1312" priority="1192">
      <formula>FL38&lt;&gt;""</formula>
    </cfRule>
    <cfRule type="expression" dxfId="1311" priority="1385">
      <formula>AND(CV38&lt;&gt;"",OR(CW38:DH38&lt;&gt;""))</formula>
    </cfRule>
    <cfRule type="expression" dxfId="1310" priority="1386">
      <formula>AND(CV38="",AND(CW38:DH38=""))</formula>
    </cfRule>
  </conditionalFormatting>
  <conditionalFormatting sqref="DI38">
    <cfRule type="expression" dxfId="1309" priority="1191">
      <formula>FL38&lt;&gt;""</formula>
    </cfRule>
    <cfRule type="expression" dxfId="1308" priority="1380">
      <formula>DI38=""</formula>
    </cfRule>
  </conditionalFormatting>
  <conditionalFormatting sqref="DJ38">
    <cfRule type="expression" dxfId="1307" priority="1190">
      <formula>FL38&lt;&gt;""</formula>
    </cfRule>
    <cfRule type="expression" dxfId="1306" priority="1379">
      <formula>AND(DI38&lt;&gt;"自立",DJ38="")</formula>
    </cfRule>
  </conditionalFormatting>
  <conditionalFormatting sqref="DK38">
    <cfRule type="expression" dxfId="1305" priority="1189">
      <formula>FL38&lt;&gt;""</formula>
    </cfRule>
    <cfRule type="expression" dxfId="1304" priority="1376">
      <formula>DK38=""</formula>
    </cfRule>
  </conditionalFormatting>
  <conditionalFormatting sqref="DL38">
    <cfRule type="expression" dxfId="1303" priority="1374">
      <formula>AND(DK38&lt;&gt;"アレルギー食",DL38&lt;&gt;"")</formula>
    </cfRule>
    <cfRule type="expression" dxfId="1302" priority="1375">
      <formula>AND(DK38="アレルギー食",DL38="")</formula>
    </cfRule>
  </conditionalFormatting>
  <conditionalFormatting sqref="DM38">
    <cfRule type="expression" dxfId="1301" priority="1188">
      <formula>FL38&lt;&gt;""</formula>
    </cfRule>
    <cfRule type="expression" dxfId="1300" priority="1373">
      <formula>DM38=""</formula>
    </cfRule>
  </conditionalFormatting>
  <conditionalFormatting sqref="DN38">
    <cfRule type="expression" dxfId="1299" priority="1187">
      <formula>FL38&lt;&gt;""</formula>
    </cfRule>
    <cfRule type="expression" dxfId="1298" priority="1367">
      <formula>AND(DN38&lt;&gt;"",DM38="")</formula>
    </cfRule>
    <cfRule type="expression" dxfId="1297" priority="1371">
      <formula>AND(DM38&lt;&gt;"自立",DN38="")</formula>
    </cfRule>
    <cfRule type="expression" dxfId="1296" priority="1372">
      <formula>AND(DM38="自立",DN38&lt;&gt;"")</formula>
    </cfRule>
  </conditionalFormatting>
  <conditionalFormatting sqref="DO38">
    <cfRule type="expression" dxfId="1295" priority="1186">
      <formula>FL38&lt;&gt;""</formula>
    </cfRule>
    <cfRule type="expression" dxfId="1294" priority="1370">
      <formula>DO38=""</formula>
    </cfRule>
  </conditionalFormatting>
  <conditionalFormatting sqref="DP38">
    <cfRule type="expression" dxfId="1293" priority="1185">
      <formula>FL38&lt;&gt;""</formula>
    </cfRule>
    <cfRule type="expression" dxfId="1292" priority="1366">
      <formula>AND(DP38&lt;&gt;"",DO38="")</formula>
    </cfRule>
    <cfRule type="expression" dxfId="1291" priority="1368">
      <formula>AND(DO38&lt;&gt;"自立",DP38="")</formula>
    </cfRule>
    <cfRule type="expression" dxfId="1290" priority="1369">
      <formula>AND(DO38="自立",DP38&lt;&gt;"")</formula>
    </cfRule>
  </conditionalFormatting>
  <conditionalFormatting sqref="DQ38">
    <cfRule type="expression" dxfId="1289" priority="1184">
      <formula>FL38&lt;&gt;""</formula>
    </cfRule>
    <cfRule type="expression" dxfId="1288" priority="1365">
      <formula>DQ38=""</formula>
    </cfRule>
  </conditionalFormatting>
  <conditionalFormatting sqref="DR38">
    <cfRule type="expression" dxfId="1287" priority="1183">
      <formula>FL38&lt;&gt;""</formula>
    </cfRule>
    <cfRule type="expression" dxfId="1286" priority="1362">
      <formula>AND(DR38&lt;&gt;"",DQ38="")</formula>
    </cfRule>
    <cfRule type="expression" dxfId="1285" priority="1363">
      <formula>AND(DQ38&lt;&gt;"自立",DR38="")</formula>
    </cfRule>
    <cfRule type="expression" dxfId="1284" priority="1364">
      <formula>AND(DQ38="自立",DR38&lt;&gt;"")</formula>
    </cfRule>
  </conditionalFormatting>
  <conditionalFormatting sqref="DS38">
    <cfRule type="expression" dxfId="1283" priority="1182">
      <formula>FL38&lt;&gt;""</formula>
    </cfRule>
    <cfRule type="expression" dxfId="1282" priority="1361">
      <formula>DS38=""</formula>
    </cfRule>
  </conditionalFormatting>
  <conditionalFormatting sqref="DU38">
    <cfRule type="expression" dxfId="1281" priority="1180">
      <formula>FL38&lt;&gt;""</formula>
    </cfRule>
    <cfRule type="expression" dxfId="1280" priority="1360">
      <formula>DU38=""</formula>
    </cfRule>
  </conditionalFormatting>
  <conditionalFormatting sqref="DZ38">
    <cfRule type="expression" dxfId="1279" priority="1178">
      <formula>FL38&lt;&gt;""</formula>
    </cfRule>
    <cfRule type="expression" dxfId="1278" priority="1310">
      <formula>AND(EA38&lt;&gt;"",DZ38&lt;&gt;"その他")</formula>
    </cfRule>
    <cfRule type="expression" dxfId="1277" priority="1359">
      <formula>DZ38=""</formula>
    </cfRule>
  </conditionalFormatting>
  <conditionalFormatting sqref="EA38">
    <cfRule type="expression" dxfId="1276" priority="1357">
      <formula>AND(DZ38&lt;&gt;"その他",EA38&lt;&gt;"")</formula>
    </cfRule>
    <cfRule type="expression" dxfId="1275" priority="1358">
      <formula>AND(DZ38="その他",EA38="")</formula>
    </cfRule>
  </conditionalFormatting>
  <conditionalFormatting sqref="EB38">
    <cfRule type="expression" dxfId="1274" priority="1177">
      <formula>FL38&lt;&gt;""</formula>
    </cfRule>
    <cfRule type="expression" dxfId="1273" priority="1356">
      <formula>AND(EB38:EH38="")</formula>
    </cfRule>
  </conditionalFormatting>
  <conditionalFormatting sqref="EC38">
    <cfRule type="expression" dxfId="1272" priority="1176">
      <formula>FL38&lt;&gt;""</formula>
    </cfRule>
    <cfRule type="expression" dxfId="1271" priority="1355">
      <formula>AND(EB38:EH38="")</formula>
    </cfRule>
  </conditionalFormatting>
  <conditionalFormatting sqref="ED38">
    <cfRule type="expression" dxfId="1270" priority="1175">
      <formula>FL38&lt;&gt;""</formula>
    </cfRule>
    <cfRule type="expression" dxfId="1269" priority="1354">
      <formula>AND(EB38:EH38="")</formula>
    </cfRule>
  </conditionalFormatting>
  <conditionalFormatting sqref="EE38">
    <cfRule type="expression" dxfId="1268" priority="1174">
      <formula>FL38&lt;&gt;""</formula>
    </cfRule>
    <cfRule type="expression" dxfId="1267" priority="1353">
      <formula>AND(EB38:EH38="")</formula>
    </cfRule>
  </conditionalFormatting>
  <conditionalFormatting sqref="EF38">
    <cfRule type="expression" dxfId="1266" priority="1173">
      <formula>FL38&lt;&gt;""</formula>
    </cfRule>
    <cfRule type="expression" dxfId="1265" priority="1352">
      <formula>AND(EB38:EH38="")</formula>
    </cfRule>
  </conditionalFormatting>
  <conditionalFormatting sqref="EG38">
    <cfRule type="expression" dxfId="1264" priority="1172">
      <formula>FL38&lt;&gt;""</formula>
    </cfRule>
    <cfRule type="expression" dxfId="1263" priority="1351">
      <formula>AND(EB38:EH38="")</formula>
    </cfRule>
  </conditionalFormatting>
  <conditionalFormatting sqref="EH38">
    <cfRule type="expression" dxfId="1262" priority="1171">
      <formula>FL38&lt;&gt;""</formula>
    </cfRule>
    <cfRule type="expression" dxfId="1261" priority="1350">
      <formula>AND(EB38:EH38="")</formula>
    </cfRule>
  </conditionalFormatting>
  <conditionalFormatting sqref="EK38">
    <cfRule type="expression" dxfId="1260" priority="1170">
      <formula>FL38&lt;&gt;""</formula>
    </cfRule>
    <cfRule type="expression" dxfId="1259" priority="1348">
      <formula>AND(EJ38&lt;&gt;"",EK38&lt;&gt;"")</formula>
    </cfRule>
    <cfRule type="expression" dxfId="1258" priority="1349">
      <formula>AND(EJ38="",EK38="")</formula>
    </cfRule>
  </conditionalFormatting>
  <conditionalFormatting sqref="EL38">
    <cfRule type="expression" dxfId="1257" priority="1169">
      <formula>FL38&lt;&gt;""</formula>
    </cfRule>
    <cfRule type="expression" dxfId="1256" priority="1346">
      <formula>AND(EJ38&lt;&gt;"",EL38&lt;&gt;"")</formula>
    </cfRule>
    <cfRule type="expression" dxfId="1255" priority="1347">
      <formula>AND(EJ38="",EL38="")</formula>
    </cfRule>
  </conditionalFormatting>
  <conditionalFormatting sqref="EM38">
    <cfRule type="expression" dxfId="1254" priority="1168">
      <formula>FL38&lt;&gt;""</formula>
    </cfRule>
    <cfRule type="expression" dxfId="1253" priority="1344">
      <formula>AND(EJ38&lt;&gt;"",EM38&lt;&gt;"")</formula>
    </cfRule>
    <cfRule type="expression" dxfId="1252" priority="1345">
      <formula>AND(EJ38="",EM38="")</formula>
    </cfRule>
  </conditionalFormatting>
  <conditionalFormatting sqref="EO38">
    <cfRule type="expression" dxfId="1251" priority="1338">
      <formula>AND(EJ38&lt;&gt;"",EO38&lt;&gt;"")</formula>
    </cfRule>
    <cfRule type="expression" dxfId="1250" priority="1342">
      <formula>AND(EO38&lt;&gt;"",EN38="")</formula>
    </cfRule>
    <cfRule type="expression" dxfId="1249" priority="1343">
      <formula>AND(EN38&lt;&gt;"",EO38="")</formula>
    </cfRule>
  </conditionalFormatting>
  <conditionalFormatting sqref="EP38">
    <cfRule type="expression" dxfId="1248" priority="1337">
      <formula>AND(EJ38&lt;&gt;"",EP38&lt;&gt;"")</formula>
    </cfRule>
    <cfRule type="expression" dxfId="1247" priority="1340">
      <formula>AND(EP38&lt;&gt;"",EN38="")</formula>
    </cfRule>
    <cfRule type="expression" dxfId="1246" priority="1341">
      <formula>AND(EN38&lt;&gt;"",EP38="")</formula>
    </cfRule>
  </conditionalFormatting>
  <conditionalFormatting sqref="EN38">
    <cfRule type="expression" dxfId="1245" priority="1339">
      <formula>AND(EJ38&lt;&gt;"",EN38&lt;&gt;"")</formula>
    </cfRule>
  </conditionalFormatting>
  <conditionalFormatting sqref="ER38">
    <cfRule type="expression" dxfId="1244" priority="1167">
      <formula>FL38&lt;&gt;""</formula>
    </cfRule>
    <cfRule type="expression" dxfId="1243" priority="1335">
      <formula>AND(EQ38&lt;&gt;"",ER38&lt;&gt;"")</formula>
    </cfRule>
    <cfRule type="expression" dxfId="1242" priority="1336">
      <formula>AND(EQ38="",ER38="")</formula>
    </cfRule>
  </conditionalFormatting>
  <conditionalFormatting sqref="ES38">
    <cfRule type="expression" dxfId="1241" priority="1166">
      <formula>FL38&lt;&gt;""</formula>
    </cfRule>
    <cfRule type="expression" dxfId="1240" priority="1333">
      <formula>AND(EQ38&lt;&gt;"",ES38&lt;&gt;"")</formula>
    </cfRule>
    <cfRule type="expression" dxfId="1239" priority="1334">
      <formula>AND(EQ38="",ES38="")</formula>
    </cfRule>
  </conditionalFormatting>
  <conditionalFormatting sqref="ET38">
    <cfRule type="expression" dxfId="1238" priority="1165">
      <formula>FL38&lt;&gt;""</formula>
    </cfRule>
    <cfRule type="expression" dxfId="1237" priority="1331">
      <formula>AND(EQ38&lt;&gt;"",ET38&lt;&gt;"")</formula>
    </cfRule>
    <cfRule type="expression" dxfId="1236" priority="1332">
      <formula>AND(EQ38="",ET38="")</formula>
    </cfRule>
  </conditionalFormatting>
  <conditionalFormatting sqref="EV38">
    <cfRule type="expression" dxfId="1235" priority="1325">
      <formula>AND(EQ38&lt;&gt;"",EV38&lt;&gt;"")</formula>
    </cfRule>
    <cfRule type="expression" dxfId="1234" priority="1329">
      <formula>AND(EV38&lt;&gt;"",EU38="")</formula>
    </cfRule>
    <cfRule type="expression" dxfId="1233" priority="1330">
      <formula>AND(EU38&lt;&gt;"",EV38="")</formula>
    </cfRule>
  </conditionalFormatting>
  <conditionalFormatting sqref="EW38">
    <cfRule type="expression" dxfId="1232" priority="1324">
      <formula>AND(EQ38&lt;&gt;"",EW38&lt;&gt;"")</formula>
    </cfRule>
    <cfRule type="expression" dxfId="1231" priority="1327">
      <formula>AND(EW38&lt;&gt;"",EU38="")</formula>
    </cfRule>
    <cfRule type="expression" dxfId="1230" priority="1328">
      <formula>AND(EU38&lt;&gt;"",EW38="")</formula>
    </cfRule>
  </conditionalFormatting>
  <conditionalFormatting sqref="EU38">
    <cfRule type="expression" dxfId="1229" priority="1326">
      <formula>AND(EQ38&lt;&gt;"",EU38&lt;&gt;"")</formula>
    </cfRule>
  </conditionalFormatting>
  <conditionalFormatting sqref="EQ38">
    <cfRule type="expression" dxfId="1228" priority="1323">
      <formula>AND(EQ38&lt;&gt;"",OR(ER38:EW38&lt;&gt;""))</formula>
    </cfRule>
  </conditionalFormatting>
  <conditionalFormatting sqref="EJ38">
    <cfRule type="expression" dxfId="1227" priority="1322">
      <formula>AND(EJ38&lt;&gt;"",OR(EK38:EP38&lt;&gt;""))</formula>
    </cfRule>
  </conditionalFormatting>
  <conditionalFormatting sqref="EX38">
    <cfRule type="expression" dxfId="1226" priority="1164">
      <formula>FL38&lt;&gt;""</formula>
    </cfRule>
    <cfRule type="expression" dxfId="1225" priority="1321">
      <formula>AND(EX38:FC38="")</formula>
    </cfRule>
  </conditionalFormatting>
  <conditionalFormatting sqref="EY38">
    <cfRule type="expression" dxfId="1224" priority="1163">
      <formula>FL38&lt;&gt;""</formula>
    </cfRule>
    <cfRule type="expression" dxfId="1223" priority="1320">
      <formula>AND(EX38:FC38="")</formula>
    </cfRule>
  </conditionalFormatting>
  <conditionalFormatting sqref="EZ38">
    <cfRule type="expression" dxfId="1222" priority="1162">
      <formula>FL38&lt;&gt;""</formula>
    </cfRule>
    <cfRule type="expression" dxfId="1221" priority="1319">
      <formula>AND(EX38:FC38="")</formula>
    </cfRule>
  </conditionalFormatting>
  <conditionalFormatting sqref="FA38">
    <cfRule type="expression" dxfId="1220" priority="1161">
      <formula>FL38&lt;&gt;""</formula>
    </cfRule>
    <cfRule type="expression" dxfId="1219" priority="1318">
      <formula>AND(EX38:FC38="")</formula>
    </cfRule>
  </conditionalFormatting>
  <conditionalFormatting sqref="FC38">
    <cfRule type="expression" dxfId="1218" priority="1159">
      <formula>FL38&lt;&gt;""</formula>
    </cfRule>
    <cfRule type="expression" dxfId="1217" priority="1317">
      <formula>AND(EX38:FC38="")</formula>
    </cfRule>
  </conditionalFormatting>
  <conditionalFormatting sqref="FB38">
    <cfRule type="expression" dxfId="1216" priority="1160">
      <formula>FL38&lt;&gt;""</formula>
    </cfRule>
    <cfRule type="expression" dxfId="1215" priority="1316">
      <formula>AND(EX38:FC38="")</formula>
    </cfRule>
  </conditionalFormatting>
  <conditionalFormatting sqref="FD38">
    <cfRule type="expression" dxfId="1214" priority="1158">
      <formula>FL38&lt;&gt;""</formula>
    </cfRule>
    <cfRule type="expression" dxfId="1213" priority="1315">
      <formula>FD38=""</formula>
    </cfRule>
  </conditionalFormatting>
  <conditionalFormatting sqref="FE38">
    <cfRule type="expression" dxfId="1212" priority="1313">
      <formula>AND(FD38&lt;&gt;"2人以上の体制",FE38&lt;&gt;"")</formula>
    </cfRule>
    <cfRule type="expression" dxfId="1211" priority="1314">
      <formula>AND(FD38="2人以上の体制",FE38="")</formula>
    </cfRule>
  </conditionalFormatting>
  <conditionalFormatting sqref="FF38">
    <cfRule type="expression" dxfId="1210" priority="1157">
      <formula>FL38&lt;&gt;""</formula>
    </cfRule>
    <cfRule type="expression" dxfId="1209" priority="1312">
      <formula>FF38=""</formula>
    </cfRule>
  </conditionalFormatting>
  <conditionalFormatting sqref="FG38">
    <cfRule type="expression" dxfId="1208" priority="1156">
      <formula>FL38&lt;&gt;""</formula>
    </cfRule>
    <cfRule type="expression" dxfId="1207" priority="1311">
      <formula>FG38=""</formula>
    </cfRule>
  </conditionalFormatting>
  <conditionalFormatting sqref="BN38">
    <cfRule type="expression" dxfId="1206" priority="1230">
      <formula>FL38&lt;&gt;""</formula>
    </cfRule>
    <cfRule type="expression" dxfId="1205" priority="1309">
      <formula>BN38=""</formula>
    </cfRule>
  </conditionalFormatting>
  <conditionalFormatting sqref="BO38">
    <cfRule type="expression" dxfId="1204" priority="1229">
      <formula>FL38&lt;&gt;""</formula>
    </cfRule>
    <cfRule type="expression" dxfId="1203" priority="1308">
      <formula>BO38=""</formula>
    </cfRule>
  </conditionalFormatting>
  <conditionalFormatting sqref="BP38">
    <cfRule type="expression" dxfId="1202" priority="1228">
      <formula>FL38&lt;&gt;""</formula>
    </cfRule>
    <cfRule type="expression" dxfId="1201" priority="1307">
      <formula>BP38=""</formula>
    </cfRule>
  </conditionalFormatting>
  <conditionalFormatting sqref="BQ38">
    <cfRule type="expression" dxfId="1200" priority="1227">
      <formula>FL38&lt;&gt;""</formula>
    </cfRule>
    <cfRule type="expression" dxfId="1199" priority="1296">
      <formula>AND(BQ38:BR38="")</formula>
    </cfRule>
  </conditionalFormatting>
  <conditionalFormatting sqref="BR38">
    <cfRule type="expression" dxfId="1198" priority="1226">
      <formula>FL38&lt;&gt;""</formula>
    </cfRule>
    <cfRule type="expression" dxfId="1197" priority="1306">
      <formula>AND(BQ38:BR38="")</formula>
    </cfRule>
  </conditionalFormatting>
  <conditionalFormatting sqref="BT38">
    <cfRule type="expression" dxfId="1196" priority="1301">
      <formula>AND(BS38="",BT38&lt;&gt;"")</formula>
    </cfRule>
    <cfRule type="expression" dxfId="1195" priority="1305">
      <formula>AND(BS38&lt;&gt;"",BT38="")</formula>
    </cfRule>
  </conditionalFormatting>
  <conditionalFormatting sqref="BU38">
    <cfRule type="expression" dxfId="1194" priority="1300">
      <formula>AND(BS38="",BU38&lt;&gt;"")</formula>
    </cfRule>
    <cfRule type="expression" dxfId="1193" priority="1304">
      <formula>AND(BS38&lt;&gt;"",BU38="")</formula>
    </cfRule>
  </conditionalFormatting>
  <conditionalFormatting sqref="BV38">
    <cfRule type="expression" dxfId="1192" priority="1299">
      <formula>AND(BS38="",BV38&lt;&gt;"")</formula>
    </cfRule>
    <cfRule type="expression" dxfId="1191" priority="1303">
      <formula>AND(BS38&lt;&gt;"",AND(BV38:BW38=""))</formula>
    </cfRule>
  </conditionalFormatting>
  <conditionalFormatting sqref="BW38">
    <cfRule type="expression" dxfId="1190" priority="1298">
      <formula>AND(BS38="",BW38&lt;&gt;"")</formula>
    </cfRule>
    <cfRule type="expression" dxfId="1189" priority="1302">
      <formula>AND(BS38&lt;&gt;"",AND(BV38:BW38=""))</formula>
    </cfRule>
  </conditionalFormatting>
  <conditionalFormatting sqref="BS38">
    <cfRule type="expression" dxfId="1188" priority="1297">
      <formula>AND(BS38="",OR(BT38:BW38&lt;&gt;""))</formula>
    </cfRule>
  </conditionalFormatting>
  <conditionalFormatting sqref="BX38">
    <cfRule type="expression" dxfId="1187" priority="1225">
      <formula>FL38&lt;&gt;""</formula>
    </cfRule>
    <cfRule type="expression" dxfId="1186" priority="1295">
      <formula>BX38=""</formula>
    </cfRule>
  </conditionalFormatting>
  <conditionalFormatting sqref="BY38">
    <cfRule type="expression" dxfId="1185" priority="1224">
      <formula>FL38&lt;&gt;""</formula>
    </cfRule>
    <cfRule type="expression" dxfId="1184" priority="1294">
      <formula>BY38=""</formula>
    </cfRule>
  </conditionalFormatting>
  <conditionalFormatting sqref="CB38">
    <cfRule type="expression" dxfId="1183" priority="1223">
      <formula>FL38&lt;&gt;""</formula>
    </cfRule>
    <cfRule type="expression" dxfId="1182" priority="1293">
      <formula>CB38=""</formula>
    </cfRule>
  </conditionalFormatting>
  <conditionalFormatting sqref="CC38">
    <cfRule type="expression" dxfId="1181" priority="1222">
      <formula>FL38&lt;&gt;""</formula>
    </cfRule>
    <cfRule type="expression" dxfId="1180" priority="1292">
      <formula>CC38=""</formula>
    </cfRule>
  </conditionalFormatting>
  <conditionalFormatting sqref="CD38">
    <cfRule type="expression" dxfId="1179" priority="1221">
      <formula>FL38&lt;&gt;""</formula>
    </cfRule>
    <cfRule type="expression" dxfId="1178" priority="1291">
      <formula>CD38=""</formula>
    </cfRule>
  </conditionalFormatting>
  <conditionalFormatting sqref="FJ38">
    <cfRule type="expression" dxfId="1177" priority="1290">
      <formula>FJ38=""</formula>
    </cfRule>
  </conditionalFormatting>
  <conditionalFormatting sqref="H38">
    <cfRule type="expression" dxfId="1176" priority="1271">
      <formula>FL38&lt;&gt;""</formula>
    </cfRule>
    <cfRule type="expression" dxfId="1175" priority="1287">
      <formula>H38=""</formula>
    </cfRule>
  </conditionalFormatting>
  <conditionalFormatting sqref="B38">
    <cfRule type="expression" dxfId="1174" priority="1155">
      <formula>FL38&lt;&gt;""</formula>
    </cfRule>
    <cfRule type="expression" dxfId="1173" priority="1286">
      <formula>B38=""</formula>
    </cfRule>
  </conditionalFormatting>
  <conditionalFormatting sqref="CE38">
    <cfRule type="expression" dxfId="1172" priority="1220">
      <formula>FL38&lt;&gt;""</formula>
    </cfRule>
    <cfRule type="expression" dxfId="1171" priority="1285">
      <formula>CE38=""</formula>
    </cfRule>
  </conditionalFormatting>
  <conditionalFormatting sqref="EI38">
    <cfRule type="expression" dxfId="1170" priority="1284">
      <formula>AND(OR(EB38:EG38&lt;&gt;""),EI38="")</formula>
    </cfRule>
  </conditionalFormatting>
  <conditionalFormatting sqref="BD38">
    <cfRule type="expression" dxfId="1169" priority="1231">
      <formula>FL38&lt;&gt;""</formula>
    </cfRule>
    <cfRule type="expression" dxfId="1168" priority="1283">
      <formula>BD38=""</formula>
    </cfRule>
  </conditionalFormatting>
  <conditionalFormatting sqref="BE38">
    <cfRule type="expression" dxfId="1167" priority="1282">
      <formula>AND(BD38="同居",AND(BE38="",BF38=""))</formula>
    </cfRule>
  </conditionalFormatting>
  <conditionalFormatting sqref="CA38">
    <cfRule type="expression" dxfId="1166" priority="1281">
      <formula>AND(BZ38&lt;&gt;"",CA38="")</formula>
    </cfRule>
  </conditionalFormatting>
  <conditionalFormatting sqref="BZ38">
    <cfRule type="expression" dxfId="1165" priority="1280">
      <formula>AND(BZ38="",CA38&lt;&gt;"")</formula>
    </cfRule>
  </conditionalFormatting>
  <conditionalFormatting sqref="DT38">
    <cfRule type="expression" dxfId="1164" priority="1181">
      <formula>FL38&lt;&gt;""</formula>
    </cfRule>
    <cfRule type="expression" dxfId="1163" priority="1277">
      <formula>AND(DT38&lt;&gt;"",DS38="")</formula>
    </cfRule>
    <cfRule type="expression" dxfId="1162" priority="1278">
      <formula>AND(DS38&lt;&gt;"自立",DT38="")</formula>
    </cfRule>
    <cfRule type="expression" dxfId="1161" priority="1279">
      <formula>AND(DS38="自立",DT38&lt;&gt;"")</formula>
    </cfRule>
  </conditionalFormatting>
  <conditionalFormatting sqref="DV38">
    <cfRule type="expression" dxfId="1160" priority="1179">
      <formula>FL38&lt;&gt;""</formula>
    </cfRule>
    <cfRule type="expression" dxfId="1159" priority="1274">
      <formula>AND(DV38&lt;&gt;"",DU38="")</formula>
    </cfRule>
    <cfRule type="expression" dxfId="1158" priority="1275">
      <formula>AND(DU38="自立",DV38&lt;&gt;"")</formula>
    </cfRule>
    <cfRule type="expression" dxfId="1157" priority="1276">
      <formula>AND(DU38&lt;&gt;"自立",DV38="")</formula>
    </cfRule>
  </conditionalFormatting>
  <conditionalFormatting sqref="I38">
    <cfRule type="expression" dxfId="1156" priority="1273">
      <formula>I38=""</formula>
    </cfRule>
  </conditionalFormatting>
  <conditionalFormatting sqref="O38">
    <cfRule type="expression" dxfId="1155" priority="1267">
      <formula>FL38&lt;&gt;""</formula>
    </cfRule>
    <cfRule type="expression" dxfId="1154" priority="1272">
      <formula>O38=""</formula>
    </cfRule>
  </conditionalFormatting>
  <conditionalFormatting sqref="FM38">
    <cfRule type="expression" dxfId="1153" priority="1150">
      <formula>AND(FM38="",AND(P38:FI38=""))</formula>
    </cfRule>
    <cfRule type="expression" dxfId="1152" priority="1151">
      <formula>AND(FM38&lt;&gt;"",OR(P38:FI38&lt;&gt;""))</formula>
    </cfRule>
  </conditionalFormatting>
  <conditionalFormatting sqref="FL38">
    <cfRule type="expression" dxfId="1151" priority="1152">
      <formula>AND(FL38="",AND(P38:FI38=""))</formula>
    </cfRule>
    <cfRule type="expression" dxfId="1150" priority="1154">
      <formula>AND(FL38&lt;&gt;"",OR(P38:FI38&lt;&gt;""))</formula>
    </cfRule>
  </conditionalFormatting>
  <conditionalFormatting sqref="FK38">
    <cfRule type="expression" dxfId="1149" priority="1153">
      <formula>FK38=""</formula>
    </cfRule>
  </conditionalFormatting>
  <conditionalFormatting sqref="C39">
    <cfRule type="expression" dxfId="1148" priority="1149">
      <formula>C39=""</formula>
    </cfRule>
  </conditionalFormatting>
  <conditionalFormatting sqref="D39">
    <cfRule type="expression" dxfId="1147" priority="1148">
      <formula>D39=""</formula>
    </cfRule>
  </conditionalFormatting>
  <conditionalFormatting sqref="E39">
    <cfRule type="expression" dxfId="1146" priority="1147">
      <formula>E39=""</formula>
    </cfRule>
  </conditionalFormatting>
  <conditionalFormatting sqref="G39">
    <cfRule type="expression" dxfId="1145" priority="1146">
      <formula>G39=""</formula>
    </cfRule>
  </conditionalFormatting>
  <conditionalFormatting sqref="J39">
    <cfRule type="expression" dxfId="1144" priority="887">
      <formula>FL39&lt;&gt;""</formula>
    </cfRule>
    <cfRule type="expression" dxfId="1143" priority="1145">
      <formula>AND(J39="",K39="")</formula>
    </cfRule>
  </conditionalFormatting>
  <conditionalFormatting sqref="K39">
    <cfRule type="expression" dxfId="1142" priority="886">
      <formula>FL39&lt;&gt;""</formula>
    </cfRule>
    <cfRule type="expression" dxfId="1141" priority="1144">
      <formula>AND(J39="",K39="")</formula>
    </cfRule>
  </conditionalFormatting>
  <conditionalFormatting sqref="N39">
    <cfRule type="expression" dxfId="1140" priority="885">
      <formula>FL39&lt;&gt;""</formula>
    </cfRule>
    <cfRule type="expression" dxfId="1139" priority="1143">
      <formula>N39=""</formula>
    </cfRule>
  </conditionalFormatting>
  <conditionalFormatting sqref="P39">
    <cfRule type="expression" dxfId="1138" priority="883">
      <formula>FL39&lt;&gt;""</formula>
    </cfRule>
    <cfRule type="expression" dxfId="1137" priority="1141">
      <formula>AND(P39&lt;&gt;"",OR(Q39:AC39&lt;&gt;""))</formula>
    </cfRule>
    <cfRule type="expression" dxfId="1136" priority="1142">
      <formula>AND(P39="",AND(Q39:AC39=""))</formula>
    </cfRule>
  </conditionalFormatting>
  <conditionalFormatting sqref="Q39">
    <cfRule type="expression" dxfId="1135" priority="882">
      <formula>FL39&lt;&gt;""</formula>
    </cfRule>
    <cfRule type="expression" dxfId="1134" priority="1139">
      <formula>AND(P39&lt;&gt;"",OR(Q39:AC39&lt;&gt;""))</formula>
    </cfRule>
    <cfRule type="expression" dxfId="1133" priority="1140">
      <formula>AND(P39="",AND(Q39:AC39=""))</formula>
    </cfRule>
  </conditionalFormatting>
  <conditionalFormatting sqref="R39">
    <cfRule type="expression" dxfId="1132" priority="881">
      <formula>FL39&lt;&gt;""</formula>
    </cfRule>
    <cfRule type="expression" dxfId="1131" priority="1137">
      <formula>AND(P39&lt;&gt;"",OR(Q39:AC39&lt;&gt;""))</formula>
    </cfRule>
    <cfRule type="expression" dxfId="1130" priority="1138">
      <formula>AND(P39="",AND(Q39:AC39=""))</formula>
    </cfRule>
  </conditionalFormatting>
  <conditionalFormatting sqref="S39">
    <cfRule type="expression" dxfId="1129" priority="880">
      <formula>FL39&lt;&gt;""</formula>
    </cfRule>
    <cfRule type="expression" dxfId="1128" priority="1125">
      <formula>AND(P39&lt;&gt;"",OR(Q39:AC39&lt;&gt;""))</formula>
    </cfRule>
    <cfRule type="expression" dxfId="1127" priority="1136">
      <formula>AND(P39="",AND(Q39:AC39=""))</formula>
    </cfRule>
  </conditionalFormatting>
  <conditionalFormatting sqref="T39">
    <cfRule type="expression" dxfId="1126" priority="879">
      <formula>FL39&lt;&gt;""</formula>
    </cfRule>
    <cfRule type="expression" dxfId="1125" priority="1124">
      <formula>AND(P39&lt;&gt;"",OR(Q39:AC39&lt;&gt;""))</formula>
    </cfRule>
    <cfRule type="expression" dxfId="1124" priority="1135">
      <formula>AND(P39="",AND(Q39:AC39=""))</formula>
    </cfRule>
  </conditionalFormatting>
  <conditionalFormatting sqref="U39">
    <cfRule type="expression" dxfId="1123" priority="878">
      <formula>FL39&lt;&gt;""</formula>
    </cfRule>
    <cfRule type="expression" dxfId="1122" priority="1123">
      <formula>AND(P39&lt;&gt;"",OR(Q39:AC39&lt;&gt;""))</formula>
    </cfRule>
    <cfRule type="expression" dxfId="1121" priority="1134">
      <formula>AND(P39="",AND(Q39:AC39=""))</formula>
    </cfRule>
  </conditionalFormatting>
  <conditionalFormatting sqref="V39">
    <cfRule type="expression" dxfId="1120" priority="877">
      <formula>FL39&lt;&gt;""</formula>
    </cfRule>
    <cfRule type="expression" dxfId="1119" priority="1122">
      <formula>AND(P39&lt;&gt;"",OR(Q39:AC39&lt;&gt;""))</formula>
    </cfRule>
    <cfRule type="expression" dxfId="1118" priority="1133">
      <formula>AND(P39="",AND(Q39:AC39=""))</formula>
    </cfRule>
  </conditionalFormatting>
  <conditionalFormatting sqref="W39">
    <cfRule type="expression" dxfId="1117" priority="876">
      <formula>FL39&lt;&gt;""</formula>
    </cfRule>
    <cfRule type="expression" dxfId="1116" priority="1121">
      <formula>AND(P39&lt;&gt;"",OR(Q39:AC39&lt;&gt;""))</formula>
    </cfRule>
    <cfRule type="expression" dxfId="1115" priority="1132">
      <formula>AND(P39="",AND(Q39:AC39=""))</formula>
    </cfRule>
  </conditionalFormatting>
  <conditionalFormatting sqref="X39">
    <cfRule type="expression" dxfId="1114" priority="875">
      <formula>FL39&lt;&gt;""</formula>
    </cfRule>
    <cfRule type="expression" dxfId="1113" priority="1120">
      <formula>AND(P39&lt;&gt;"",OR(Q39:AC39&lt;&gt;""))</formula>
    </cfRule>
    <cfRule type="expression" dxfId="1112" priority="1131">
      <formula>AND(P39="",AND(Q39:AC39=""))</formula>
    </cfRule>
  </conditionalFormatting>
  <conditionalFormatting sqref="Y39">
    <cfRule type="expression" dxfId="1111" priority="874">
      <formula>FL39&lt;&gt;""</formula>
    </cfRule>
    <cfRule type="expression" dxfId="1110" priority="1119">
      <formula>AND(P39&lt;&gt;"",OR(Q39:AC39&lt;&gt;""))</formula>
    </cfRule>
    <cfRule type="expression" dxfId="1109" priority="1130">
      <formula>AND(P39="",AND(Q39:AC39=""))</formula>
    </cfRule>
  </conditionalFormatting>
  <conditionalFormatting sqref="Z39">
    <cfRule type="expression" dxfId="1108" priority="873">
      <formula>FL39&lt;&gt;""</formula>
    </cfRule>
    <cfRule type="expression" dxfId="1107" priority="1118">
      <formula>AND(P39&lt;&gt;"",OR(Q39:AC39&lt;&gt;""))</formula>
    </cfRule>
    <cfRule type="expression" dxfId="1106" priority="1129">
      <formula>AND(P39="",AND(Q39:AC39=""))</formula>
    </cfRule>
  </conditionalFormatting>
  <conditionalFormatting sqref="AA39">
    <cfRule type="expression" dxfId="1105" priority="872">
      <formula>FL39&lt;&gt;""</formula>
    </cfRule>
    <cfRule type="expression" dxfId="1104" priority="1117">
      <formula>AND(P39&lt;&gt;"",OR(Q39:AC39&lt;&gt;""))</formula>
    </cfRule>
    <cfRule type="expression" dxfId="1103" priority="1128">
      <formula>AND(P39="",AND(Q39:AC39=""))</formula>
    </cfRule>
  </conditionalFormatting>
  <conditionalFormatting sqref="AB39">
    <cfRule type="expression" dxfId="1102" priority="871">
      <formula>FL39&lt;&gt;""</formula>
    </cfRule>
    <cfRule type="expression" dxfId="1101" priority="1116">
      <formula>AND(P39&lt;&gt;"",OR(Q39:AC39&lt;&gt;""))</formula>
    </cfRule>
    <cfRule type="expression" dxfId="1100" priority="1127">
      <formula>AND(P39="",AND(Q39:AC39=""))</formula>
    </cfRule>
  </conditionalFormatting>
  <conditionalFormatting sqref="AC39">
    <cfRule type="expression" dxfId="1099" priority="870">
      <formula>FL39&lt;&gt;""</formula>
    </cfRule>
    <cfRule type="expression" dxfId="1098" priority="1115">
      <formula>AND(P39&lt;&gt;"",OR(Q39:AC39&lt;&gt;""))</formula>
    </cfRule>
    <cfRule type="expression" dxfId="1097" priority="1126">
      <formula>AND(P39="",AND(Q39:AC39=""))</formula>
    </cfRule>
  </conditionalFormatting>
  <conditionalFormatting sqref="AD39">
    <cfRule type="expression" dxfId="1096" priority="869">
      <formula>FL39&lt;&gt;""</formula>
    </cfRule>
    <cfRule type="expression" dxfId="1095" priority="1112">
      <formula>AND(AD39="無",OR(AE39:AH39&lt;&gt;""))</formula>
    </cfRule>
    <cfRule type="expression" dxfId="1094" priority="1113">
      <formula>AND(AD39="有",AND(AE39:AH39=""))</formula>
    </cfRule>
    <cfRule type="expression" dxfId="1093" priority="1114">
      <formula>AD39=""</formula>
    </cfRule>
  </conditionalFormatting>
  <conditionalFormatting sqref="AE39">
    <cfRule type="expression" dxfId="1092" priority="1107">
      <formula>AND(AD39="無",OR(AE39:AH39&lt;&gt;""))</formula>
    </cfRule>
    <cfRule type="expression" dxfId="1091" priority="1111">
      <formula>AND(AD39="有",AND(AE39:AH39=""))</formula>
    </cfRule>
  </conditionalFormatting>
  <conditionalFormatting sqref="AF39">
    <cfRule type="expression" dxfId="1090" priority="1106">
      <formula>AND(AD39="無",OR(AE39:AH39&lt;&gt;""))</formula>
    </cfRule>
    <cfRule type="expression" dxfId="1089" priority="1110">
      <formula>AND(AD39="有",AND(AE39:AH39=""))</formula>
    </cfRule>
  </conditionalFormatting>
  <conditionalFormatting sqref="AG39">
    <cfRule type="expression" dxfId="1088" priority="1105">
      <formula>AND(AD39="無",OR(AE39:AH39&lt;&gt;""))</formula>
    </cfRule>
    <cfRule type="expression" dxfId="1087" priority="1109">
      <formula>AND(AD39="有",AND(AE39:AH39=""))</formula>
    </cfRule>
  </conditionalFormatting>
  <conditionalFormatting sqref="AH39">
    <cfRule type="expression" dxfId="1086" priority="1104">
      <formula>AND(AD39="無",OR(AE39:AH39&lt;&gt;""))</formula>
    </cfRule>
    <cfRule type="expression" dxfId="1085" priority="1108">
      <formula>AND(AD39="有",AND(AE39:AH39=""))</formula>
    </cfRule>
  </conditionalFormatting>
  <conditionalFormatting sqref="AI39">
    <cfRule type="expression" dxfId="1084" priority="868">
      <formula>FL39&lt;&gt;""</formula>
    </cfRule>
    <cfRule type="expression" dxfId="1083" priority="1103">
      <formula>AI39=""</formula>
    </cfRule>
  </conditionalFormatting>
  <conditionalFormatting sqref="AJ39">
    <cfRule type="expression" dxfId="1082" priority="867">
      <formula>FL39&lt;&gt;""</formula>
    </cfRule>
    <cfRule type="expression" dxfId="1081" priority="1102">
      <formula>AJ39=""</formula>
    </cfRule>
  </conditionalFormatting>
  <conditionalFormatting sqref="AK39">
    <cfRule type="expression" dxfId="1080" priority="866">
      <formula>FL39&lt;&gt;""</formula>
    </cfRule>
    <cfRule type="expression" dxfId="1079" priority="1101">
      <formula>AK39=""</formula>
    </cfRule>
  </conditionalFormatting>
  <conditionalFormatting sqref="AL39">
    <cfRule type="expression" dxfId="1078" priority="865">
      <formula>FL39&lt;&gt;""</formula>
    </cfRule>
    <cfRule type="expression" dxfId="1077" priority="1100">
      <formula>AL39=""</formula>
    </cfRule>
  </conditionalFormatting>
  <conditionalFormatting sqref="AM39">
    <cfRule type="expression" dxfId="1076" priority="864">
      <formula>FL39&lt;&gt;""</formula>
    </cfRule>
    <cfRule type="expression" dxfId="1075" priority="1095">
      <formula>AND(AM39="なし",AN39&lt;&gt;"")</formula>
    </cfRule>
    <cfRule type="expression" dxfId="1074" priority="1096">
      <formula>AND(AM39="あり",AN39="")</formula>
    </cfRule>
    <cfRule type="expression" dxfId="1073" priority="1099">
      <formula>AM39=""</formula>
    </cfRule>
  </conditionalFormatting>
  <conditionalFormatting sqref="AN39">
    <cfRule type="expression" dxfId="1072" priority="1097">
      <formula>AND(AM39="なし",AN39&lt;&gt;"")</formula>
    </cfRule>
    <cfRule type="expression" dxfId="1071" priority="1098">
      <formula>AND(AM39="あり",AN39="")</formula>
    </cfRule>
  </conditionalFormatting>
  <conditionalFormatting sqref="AO39">
    <cfRule type="expression" dxfId="1070" priority="863">
      <formula>FL39&lt;&gt;""</formula>
    </cfRule>
    <cfRule type="expression" dxfId="1069" priority="1093">
      <formula>AND(AO39&lt;&gt;"",OR(AP39:BC39&lt;&gt;""))</formula>
    </cfRule>
    <cfRule type="expression" dxfId="1068" priority="1094">
      <formula>AND(AO39="",AND(AP39:BC39=""))</formula>
    </cfRule>
  </conditionalFormatting>
  <conditionalFormatting sqref="AP39">
    <cfRule type="expression" dxfId="1067" priority="862">
      <formula>FL39&lt;&gt;""</formula>
    </cfRule>
    <cfRule type="expression" dxfId="1066" priority="1091">
      <formula>AND(AO39&lt;&gt;"",OR(AP39:BC39&lt;&gt;""))</formula>
    </cfRule>
    <cfRule type="expression" dxfId="1065" priority="1092">
      <formula>AND(AO39="",AND(AP39:BC39=""))</formula>
    </cfRule>
  </conditionalFormatting>
  <conditionalFormatting sqref="AQ39">
    <cfRule type="expression" dxfId="1064" priority="861">
      <formula>FL39&lt;&gt;""</formula>
    </cfRule>
    <cfRule type="expression" dxfId="1063" priority="1089">
      <formula>AND(AO39&lt;&gt;"",OR(AP39:BC39&lt;&gt;""))</formula>
    </cfRule>
    <cfRule type="expression" dxfId="1062" priority="1090">
      <formula>AND(AO39="",AND(AP39:BC39=""))</formula>
    </cfRule>
  </conditionalFormatting>
  <conditionalFormatting sqref="AR39">
    <cfRule type="expression" dxfId="1061" priority="860">
      <formula>FL39&lt;&gt;""</formula>
    </cfRule>
    <cfRule type="expression" dxfId="1060" priority="1087">
      <formula>AND(AO39&lt;&gt;"",OR(AP39:BC39&lt;&gt;""))</formula>
    </cfRule>
    <cfRule type="expression" dxfId="1059" priority="1088">
      <formula>AND(AO39="",AND(AP39:BC39=""))</formula>
    </cfRule>
  </conditionalFormatting>
  <conditionalFormatting sqref="AS39">
    <cfRule type="expression" dxfId="1058" priority="859">
      <formula>FL39&lt;&gt;""</formula>
    </cfRule>
    <cfRule type="expression" dxfId="1057" priority="1085">
      <formula>AND(AO39&lt;&gt;"",OR(AP39:BC39&lt;&gt;""))</formula>
    </cfRule>
    <cfRule type="expression" dxfId="1056" priority="1086">
      <formula>AND(AO39="",AND(AP39:BC39=""))</formula>
    </cfRule>
  </conditionalFormatting>
  <conditionalFormatting sqref="AT39">
    <cfRule type="expression" dxfId="1055" priority="858">
      <formula>FL39&lt;&gt;""</formula>
    </cfRule>
    <cfRule type="expression" dxfId="1054" priority="1083">
      <formula>AND(AO39&lt;&gt;"",OR(AP39:BC39&lt;&gt;""))</formula>
    </cfRule>
    <cfRule type="expression" dxfId="1053" priority="1084">
      <formula>AND(AO39="",AND(AP39:BC39=""))</formula>
    </cfRule>
  </conditionalFormatting>
  <conditionalFormatting sqref="AU39">
    <cfRule type="expression" dxfId="1052" priority="857">
      <formula>FL39&lt;&gt;""</formula>
    </cfRule>
    <cfRule type="expression" dxfId="1051" priority="1081">
      <formula>AND(AO39&lt;&gt;"",OR(AP39:BC39&lt;&gt;""))</formula>
    </cfRule>
    <cfRule type="expression" dxfId="1050" priority="1082">
      <formula>AND(AO39="",AND(AP39:BC39=""))</formula>
    </cfRule>
  </conditionalFormatting>
  <conditionalFormatting sqref="AV39">
    <cfRule type="expression" dxfId="1049" priority="856">
      <formula>FL39&lt;&gt;""</formula>
    </cfRule>
    <cfRule type="expression" dxfId="1048" priority="1079">
      <formula>AND(AO39&lt;&gt;"",OR(AP39:BC39&lt;&gt;""))</formula>
    </cfRule>
    <cfRule type="expression" dxfId="1047" priority="1080">
      <formula>AND(AO39="",AND(AP39:BC39=""))</formula>
    </cfRule>
  </conditionalFormatting>
  <conditionalFormatting sqref="AW39">
    <cfRule type="expression" dxfId="1046" priority="855">
      <formula>FL39&lt;&gt;""</formula>
    </cfRule>
    <cfRule type="expression" dxfId="1045" priority="1077">
      <formula>AND(AO39&lt;&gt;"",OR(AP39:BC39&lt;&gt;""))</formula>
    </cfRule>
    <cfRule type="expression" dxfId="1044" priority="1078">
      <formula>AND(AO39="",AND(AP39:BC39=""))</formula>
    </cfRule>
  </conditionalFormatting>
  <conditionalFormatting sqref="AX39">
    <cfRule type="expression" dxfId="1043" priority="854">
      <formula>FL39&lt;&gt;""</formula>
    </cfRule>
    <cfRule type="expression" dxfId="1042" priority="1075">
      <formula>AND(AO39&lt;&gt;"",OR(AP39:BC39&lt;&gt;""))</formula>
    </cfRule>
    <cfRule type="expression" dxfId="1041" priority="1076">
      <formula>AND(AO39="",AND(AP39:BC39=""))</formula>
    </cfRule>
  </conditionalFormatting>
  <conditionalFormatting sqref="AY39">
    <cfRule type="expression" dxfId="1040" priority="853">
      <formula>FL39&lt;&gt;""</formula>
    </cfRule>
    <cfRule type="expression" dxfId="1039" priority="1073">
      <formula>AND(AO39&lt;&gt;"",OR(AP39:BC39&lt;&gt;""))</formula>
    </cfRule>
    <cfRule type="expression" dxfId="1038" priority="1074">
      <formula>AND(AO39="",AND(AP39:BC39=""))</formula>
    </cfRule>
  </conditionalFormatting>
  <conditionalFormatting sqref="AZ39">
    <cfRule type="expression" dxfId="1037" priority="852">
      <formula>FL39&lt;&gt;""</formula>
    </cfRule>
    <cfRule type="expression" dxfId="1036" priority="1071">
      <formula>AND(AO39&lt;&gt;"",OR(AP39:BC39&lt;&gt;""))</formula>
    </cfRule>
    <cfRule type="expression" dxfId="1035" priority="1072">
      <formula>AND(AO39="",AND(AP39:BC39=""))</formula>
    </cfRule>
  </conditionalFormatting>
  <conditionalFormatting sqref="BA39">
    <cfRule type="expression" dxfId="1034" priority="851">
      <formula>FL39&lt;&gt;""</formula>
    </cfRule>
    <cfRule type="expression" dxfId="1033" priority="1069">
      <formula>AND(AO39&lt;&gt;"",OR(AP39:BC39&lt;&gt;""))</formula>
    </cfRule>
    <cfRule type="expression" dxfId="1032" priority="1070">
      <formula>AND(AO39="",AND(AP39:BC39=""))</formula>
    </cfRule>
  </conditionalFormatting>
  <conditionalFormatting sqref="BB39">
    <cfRule type="expression" dxfId="1031" priority="850">
      <formula>FL39&lt;&gt;""</formula>
    </cfRule>
    <cfRule type="expression" dxfId="1030" priority="1067">
      <formula>AND(AO39&lt;&gt;"",OR(AP39:BC39&lt;&gt;""))</formula>
    </cfRule>
    <cfRule type="expression" dxfId="1029" priority="1068">
      <formula>AND(AO39="",AND(AP39:BC39=""))</formula>
    </cfRule>
  </conditionalFormatting>
  <conditionalFormatting sqref="BC39">
    <cfRule type="expression" dxfId="1028" priority="849">
      <formula>FL39&lt;&gt;""</formula>
    </cfRule>
    <cfRule type="expression" dxfId="1027" priority="1065">
      <formula>AND(AO39&lt;&gt;"",OR(AP39:BC39&lt;&gt;""))</formula>
    </cfRule>
    <cfRule type="expression" dxfId="1026" priority="1066">
      <formula>AND(AO39="",AND(AP39:BC39=""))</formula>
    </cfRule>
  </conditionalFormatting>
  <conditionalFormatting sqref="BF39">
    <cfRule type="expression" dxfId="1025" priority="906">
      <formula>AND(BD39="独居",BF39&gt;=1)</formula>
    </cfRule>
    <cfRule type="expression" dxfId="1024" priority="1063">
      <formula>AND(BD39="同居",AND(BM39="",BF39&lt;&gt;COUNTA(BH39:BL39)))</formula>
    </cfRule>
    <cfRule type="expression" dxfId="1023" priority="1064">
      <formula>AND(BD39="同居",OR(BF39="",BF39=0))</formula>
    </cfRule>
  </conditionalFormatting>
  <conditionalFormatting sqref="BG39">
    <cfRule type="expression" dxfId="1022" priority="1061">
      <formula>AND(BD39="独居",BG39&gt;=1)</formula>
    </cfRule>
    <cfRule type="expression" dxfId="1021" priority="1062">
      <formula>AND(BD39="同居",OR(BG39="",BG39&gt;BF39))</formula>
    </cfRule>
  </conditionalFormatting>
  <conditionalFormatting sqref="BH39">
    <cfRule type="expression" dxfId="1020" priority="1054">
      <formula>AND(BD39="独居",OR(BH39:BM39&lt;&gt;""))</formula>
    </cfRule>
    <cfRule type="expression" dxfId="1019" priority="1060">
      <formula>AND(BD39="同居",AND(BM39="",BF39&lt;&gt;COUNTA(BH39:BL39)))</formula>
    </cfRule>
  </conditionalFormatting>
  <conditionalFormatting sqref="BI39">
    <cfRule type="expression" dxfId="1018" priority="1053">
      <formula>AND(BD39="独居",OR(BH39:BM39&lt;&gt;""))</formula>
    </cfRule>
    <cfRule type="expression" dxfId="1017" priority="1059">
      <formula>AND(BD39="同居",AND(BM39="",BF39&lt;&gt;COUNTA(BH39:BL39)))</formula>
    </cfRule>
  </conditionalFormatting>
  <conditionalFormatting sqref="BJ39">
    <cfRule type="expression" dxfId="1016" priority="1052">
      <formula>AND(BD39="独居",OR(BH39:BM39&lt;&gt;""))</formula>
    </cfRule>
    <cfRule type="expression" dxfId="1015" priority="1058">
      <formula>AND(BD39="同居",AND(BM39="",BF39&lt;&gt;COUNTA(BH39:BL39)))</formula>
    </cfRule>
  </conditionalFormatting>
  <conditionalFormatting sqref="BK39">
    <cfRule type="expression" dxfId="1014" priority="1051">
      <formula>AND(BD39="独居",OR(BH39:BM39&lt;&gt;""))</formula>
    </cfRule>
    <cfRule type="expression" dxfId="1013" priority="1057">
      <formula>AND(BD39="同居",AND(BM39="",BF39&lt;&gt;COUNTA(BH39:BL39)))</formula>
    </cfRule>
  </conditionalFormatting>
  <conditionalFormatting sqref="BL39">
    <cfRule type="expression" dxfId="1012" priority="1050">
      <formula>AND(BD39="独居",OR(BH39:BM39&lt;&gt;""))</formula>
    </cfRule>
    <cfRule type="expression" dxfId="1011" priority="1056">
      <formula>AND(BD39="同居",AND(BM39="",BF39&lt;&gt;COUNTA(BH39:BL39)))</formula>
    </cfRule>
  </conditionalFormatting>
  <conditionalFormatting sqref="BM39">
    <cfRule type="expression" dxfId="1010" priority="1049">
      <formula>AND(BD39="独居",OR(BH39:BM39&lt;&gt;""))</formula>
    </cfRule>
    <cfRule type="expression" dxfId="1009" priority="1055">
      <formula>AND(BD39="同居",AND(BM39="",BF39&lt;&gt;COUNTA(BH39:BL39)))</formula>
    </cfRule>
  </conditionalFormatting>
  <conditionalFormatting sqref="CF39">
    <cfRule type="expression" dxfId="1008" priority="836">
      <formula>FL39&lt;&gt;""</formula>
    </cfRule>
    <cfRule type="expression" dxfId="1007" priority="1048">
      <formula>CF39=""</formula>
    </cfRule>
  </conditionalFormatting>
  <conditionalFormatting sqref="CG39">
    <cfRule type="expression" dxfId="1006" priority="835">
      <formula>FL39&lt;&gt;""</formula>
    </cfRule>
    <cfRule type="expression" dxfId="1005" priority="1047">
      <formula>CG39=""</formula>
    </cfRule>
  </conditionalFormatting>
  <conditionalFormatting sqref="CH39">
    <cfRule type="expression" dxfId="1004" priority="834">
      <formula>FL39&lt;&gt;""</formula>
    </cfRule>
    <cfRule type="expression" dxfId="1003" priority="1046">
      <formula>CH39=""</formula>
    </cfRule>
  </conditionalFormatting>
  <conditionalFormatting sqref="CI39">
    <cfRule type="expression" dxfId="1002" priority="833">
      <formula>FL39&lt;&gt;""</formula>
    </cfRule>
    <cfRule type="expression" dxfId="1001" priority="1045">
      <formula>CI39=""</formula>
    </cfRule>
  </conditionalFormatting>
  <conditionalFormatting sqref="CJ39">
    <cfRule type="expression" dxfId="1000" priority="832">
      <formula>FL39&lt;&gt;""</formula>
    </cfRule>
    <cfRule type="expression" dxfId="999" priority="1044">
      <formula>CJ39=""</formula>
    </cfRule>
  </conditionalFormatting>
  <conditionalFormatting sqref="CK39">
    <cfRule type="expression" dxfId="998" priority="831">
      <formula>FL39&lt;&gt;""</formula>
    </cfRule>
    <cfRule type="expression" dxfId="997" priority="1043">
      <formula>CK39=""</formula>
    </cfRule>
  </conditionalFormatting>
  <conditionalFormatting sqref="CL39">
    <cfRule type="expression" dxfId="996" priority="830">
      <formula>FL39&lt;&gt;""</formula>
    </cfRule>
    <cfRule type="expression" dxfId="995" priority="1042">
      <formula>CL39=""</formula>
    </cfRule>
  </conditionalFormatting>
  <conditionalFormatting sqref="CM39">
    <cfRule type="expression" dxfId="994" priority="829">
      <formula>FL39&lt;&gt;""</formula>
    </cfRule>
    <cfRule type="expression" dxfId="993" priority="1041">
      <formula>CM39=""</formula>
    </cfRule>
  </conditionalFormatting>
  <conditionalFormatting sqref="CN39">
    <cfRule type="expression" dxfId="992" priority="905">
      <formula>AND(CM39=0,CN39&lt;&gt;"")</formula>
    </cfRule>
    <cfRule type="expression" dxfId="991" priority="1040">
      <formula>AND(CM39&gt;0,CN39="")</formula>
    </cfRule>
  </conditionalFormatting>
  <conditionalFormatting sqref="CO39">
    <cfRule type="expression" dxfId="990" priority="828">
      <formula>FL39&lt;&gt;""</formula>
    </cfRule>
    <cfRule type="expression" dxfId="989" priority="1038">
      <formula>AND(CO39&lt;&gt;"",OR(CP39:CS39&lt;&gt;""))</formula>
    </cfRule>
    <cfRule type="expression" dxfId="988" priority="1039">
      <formula>AND(CO39="",AND(CP39:CS39=""))</formula>
    </cfRule>
  </conditionalFormatting>
  <conditionalFormatting sqref="CP39">
    <cfRule type="expression" dxfId="987" priority="827">
      <formula>FL39&lt;&gt;""</formula>
    </cfRule>
    <cfRule type="expression" dxfId="986" priority="1036">
      <formula>AND(CO39&lt;&gt;"",OR(CP39:CS39&lt;&gt;""))</formula>
    </cfRule>
    <cfRule type="expression" dxfId="985" priority="1037">
      <formula>AND(CO39="",AND(CP39:CS39=""))</formula>
    </cfRule>
  </conditionalFormatting>
  <conditionalFormatting sqref="CQ39">
    <cfRule type="expression" dxfId="984" priority="826">
      <formula>FL39&lt;&gt;""</formula>
    </cfRule>
    <cfRule type="expression" dxfId="983" priority="1034">
      <formula>AND(CO39&lt;&gt;"",OR(CP39:CS39&lt;&gt;""))</formula>
    </cfRule>
    <cfRule type="expression" dxfId="982" priority="1035">
      <formula>AND(CO39="",AND(CP39:CS39=""))</formula>
    </cfRule>
  </conditionalFormatting>
  <conditionalFormatting sqref="CR39">
    <cfRule type="expression" dxfId="981" priority="825">
      <formula>FL39&lt;&gt;""</formula>
    </cfRule>
    <cfRule type="expression" dxfId="980" priority="1032">
      <formula>AND(CO39&lt;&gt;"",OR(CP39:CS39&lt;&gt;""))</formula>
    </cfRule>
    <cfRule type="expression" dxfId="979" priority="1033">
      <formula>AND(CO39="",AND(CP39:CS39=""))</formula>
    </cfRule>
  </conditionalFormatting>
  <conditionalFormatting sqref="CS39">
    <cfRule type="expression" dxfId="978" priority="824">
      <formula>FL39&lt;&gt;""</formula>
    </cfRule>
    <cfRule type="expression" dxfId="977" priority="1030">
      <formula>AND(CO39&lt;&gt;"",OR(CP39:CS39&lt;&gt;""))</formula>
    </cfRule>
    <cfRule type="expression" dxfId="976" priority="1031">
      <formula>AND(CO39="",AND(CP39:CS39=""))</formula>
    </cfRule>
  </conditionalFormatting>
  <conditionalFormatting sqref="CT39">
    <cfRule type="expression" dxfId="975" priority="823">
      <formula>FL39&lt;&gt;""</formula>
    </cfRule>
    <cfRule type="expression" dxfId="974" priority="1029">
      <formula>CT39=""</formula>
    </cfRule>
  </conditionalFormatting>
  <conditionalFormatting sqref="CU39">
    <cfRule type="expression" dxfId="973" priority="822">
      <formula>FL39&lt;&gt;""</formula>
    </cfRule>
    <cfRule type="expression" dxfId="972" priority="1028">
      <formula>CU39=""</formula>
    </cfRule>
  </conditionalFormatting>
  <conditionalFormatting sqref="CV39">
    <cfRule type="expression" dxfId="971" priority="821">
      <formula>FL39&lt;&gt;""</formula>
    </cfRule>
    <cfRule type="expression" dxfId="970" priority="1026">
      <formula>AND(CV39&lt;&gt;"",OR(CW39:DH39&lt;&gt;""))</formula>
    </cfRule>
    <cfRule type="expression" dxfId="969" priority="1027">
      <formula>AND(CV39="",AND(CW39:DH39=""))</formula>
    </cfRule>
  </conditionalFormatting>
  <conditionalFormatting sqref="CW39">
    <cfRule type="expression" dxfId="968" priority="820">
      <formula>FL39&lt;&gt;""</formula>
    </cfRule>
    <cfRule type="expression" dxfId="967" priority="1000">
      <formula>AND(CX39&lt;&gt;"",CW39="")</formula>
    </cfRule>
    <cfRule type="expression" dxfId="966" priority="1024">
      <formula>AND(CV39&lt;&gt;"",OR(CW39:DH39&lt;&gt;""))</formula>
    </cfRule>
    <cfRule type="expression" dxfId="965" priority="1025">
      <formula>AND(CV39="",AND(CW39:DH39=""))</formula>
    </cfRule>
  </conditionalFormatting>
  <conditionalFormatting sqref="CX39">
    <cfRule type="expression" dxfId="964" priority="819">
      <formula>FL39&lt;&gt;""</formula>
    </cfRule>
    <cfRule type="expression" dxfId="963" priority="1001">
      <formula>AND(CW39&lt;&gt;"",CX39="")</formula>
    </cfRule>
    <cfRule type="expression" dxfId="962" priority="1022">
      <formula>AND(CV39&lt;&gt;"",OR(CW39:DH39&lt;&gt;""))</formula>
    </cfRule>
    <cfRule type="expression" dxfId="961" priority="1023">
      <formula>AND(CV39="",AND(CW39:DH39=""))</formula>
    </cfRule>
  </conditionalFormatting>
  <conditionalFormatting sqref="CY39">
    <cfRule type="expression" dxfId="960" priority="818">
      <formula>FL39&lt;&gt;""</formula>
    </cfRule>
    <cfRule type="expression" dxfId="959" priority="1020">
      <formula>AND(CV39&lt;&gt;"",OR(CW39:DH39&lt;&gt;""))</formula>
    </cfRule>
    <cfRule type="expression" dxfId="958" priority="1021">
      <formula>AND(CV39="",AND(CW39:DH39=""))</formula>
    </cfRule>
  </conditionalFormatting>
  <conditionalFormatting sqref="CZ39">
    <cfRule type="expression" dxfId="957" priority="817">
      <formula>FL39&lt;&gt;""</formula>
    </cfRule>
    <cfRule type="expression" dxfId="956" priority="998">
      <formula>AND(DA39&lt;&gt;"",CZ39="")</formula>
    </cfRule>
    <cfRule type="expression" dxfId="955" priority="1018">
      <formula>AND(CV39&lt;&gt;"",OR(CW39:DH39&lt;&gt;""))</formula>
    </cfRule>
    <cfRule type="expression" dxfId="954" priority="1019">
      <formula>AND(CV39="",AND(CW39:DH39=""))</formula>
    </cfRule>
  </conditionalFormatting>
  <conditionalFormatting sqref="DA39">
    <cfRule type="expression" dxfId="953" priority="816">
      <formula>FL39&lt;&gt;""</formula>
    </cfRule>
    <cfRule type="expression" dxfId="952" priority="999">
      <formula>AND(CZ39&lt;&gt;"",DA39="")</formula>
    </cfRule>
    <cfRule type="expression" dxfId="951" priority="1016">
      <formula>AND(CV39&lt;&gt;"",OR(CW39:DH39&lt;&gt;""))</formula>
    </cfRule>
    <cfRule type="expression" dxfId="950" priority="1017">
      <formula>AND(CV39="",AND(CW39:DH39=""))</formula>
    </cfRule>
  </conditionalFormatting>
  <conditionalFormatting sqref="DB39">
    <cfRule type="expression" dxfId="949" priority="815">
      <formula>FL39&lt;&gt;""</formula>
    </cfRule>
    <cfRule type="expression" dxfId="948" priority="1014">
      <formula>AND(CV39&lt;&gt;"",OR(CW39:DH39&lt;&gt;""))</formula>
    </cfRule>
    <cfRule type="expression" dxfId="947" priority="1015">
      <formula>AND(CV39="",AND(CW39:DH39=""))</formula>
    </cfRule>
  </conditionalFormatting>
  <conditionalFormatting sqref="DC39">
    <cfRule type="expression" dxfId="946" priority="814">
      <formula>FL39&lt;&gt;""</formula>
    </cfRule>
    <cfRule type="expression" dxfId="945" priority="1012">
      <formula>AND(CV39&lt;&gt;"",OR(CW39:DH39&lt;&gt;""))</formula>
    </cfRule>
    <cfRule type="expression" dxfId="944" priority="1013">
      <formula>AND(CV39="",AND(CW39:DH39=""))</formula>
    </cfRule>
  </conditionalFormatting>
  <conditionalFormatting sqref="DD39">
    <cfRule type="expression" dxfId="943" priority="813">
      <formula>FL39&lt;&gt;""</formula>
    </cfRule>
    <cfRule type="expression" dxfId="942" priority="1010">
      <formula>AND(CV39&lt;&gt;"",OR(CW39:DH39&lt;&gt;""))</formula>
    </cfRule>
    <cfRule type="expression" dxfId="941" priority="1011">
      <formula>AND(CV39="",AND(CW39:DH39=""))</formula>
    </cfRule>
  </conditionalFormatting>
  <conditionalFormatting sqref="DE39">
    <cfRule type="expression" dxfId="940" priority="812">
      <formula>FL39&lt;&gt;""</formula>
    </cfRule>
    <cfRule type="expression" dxfId="939" priority="994">
      <formula>AND(DF39&lt;&gt;"",DE39="")</formula>
    </cfRule>
    <cfRule type="expression" dxfId="938" priority="1008">
      <formula>AND(CV39&lt;&gt;"",OR(CW39:DH39&lt;&gt;""))</formula>
    </cfRule>
    <cfRule type="expression" dxfId="937" priority="1009">
      <formula>AND(CV39="",AND(CW39:DH39=""))</formula>
    </cfRule>
  </conditionalFormatting>
  <conditionalFormatting sqref="DF39">
    <cfRule type="expression" dxfId="936" priority="811">
      <formula>FL39&lt;&gt;""</formula>
    </cfRule>
    <cfRule type="expression" dxfId="935" priority="995">
      <formula>AND(DE39&lt;&gt;"",DF39="")</formula>
    </cfRule>
    <cfRule type="expression" dxfId="934" priority="1006">
      <formula>AND(CV39&lt;&gt;"",OR(CW39:DH39&lt;&gt;""))</formula>
    </cfRule>
    <cfRule type="expression" dxfId="933" priority="1007">
      <formula>AND(CV39="",AND(CW39:DH39=""))</formula>
    </cfRule>
  </conditionalFormatting>
  <conditionalFormatting sqref="DG39">
    <cfRule type="expression" dxfId="932" priority="810">
      <formula>FL39&lt;&gt;""</formula>
    </cfRule>
    <cfRule type="expression" dxfId="931" priority="1004">
      <formula>AND(CV39&lt;&gt;"",OR(CW39:DH39&lt;&gt;""))</formula>
    </cfRule>
    <cfRule type="expression" dxfId="930" priority="1005">
      <formula>AND(CV39="",AND(CW39:DH39=""))</formula>
    </cfRule>
  </conditionalFormatting>
  <conditionalFormatting sqref="DH39">
    <cfRule type="expression" dxfId="929" priority="809">
      <formula>FL39&lt;&gt;""</formula>
    </cfRule>
    <cfRule type="expression" dxfId="928" priority="1002">
      <formula>AND(CV39&lt;&gt;"",OR(CW39:DH39&lt;&gt;""))</formula>
    </cfRule>
    <cfRule type="expression" dxfId="927" priority="1003">
      <formula>AND(CV39="",AND(CW39:DH39=""))</formula>
    </cfRule>
  </conditionalFormatting>
  <conditionalFormatting sqref="DI39">
    <cfRule type="expression" dxfId="926" priority="808">
      <formula>FL39&lt;&gt;""</formula>
    </cfRule>
    <cfRule type="expression" dxfId="925" priority="997">
      <formula>DI39=""</formula>
    </cfRule>
  </conditionalFormatting>
  <conditionalFormatting sqref="DJ39">
    <cfRule type="expression" dxfId="924" priority="807">
      <formula>FL39&lt;&gt;""</formula>
    </cfRule>
    <cfRule type="expression" dxfId="923" priority="996">
      <formula>AND(DI39&lt;&gt;"自立",DJ39="")</formula>
    </cfRule>
  </conditionalFormatting>
  <conditionalFormatting sqref="DK39">
    <cfRule type="expression" dxfId="922" priority="806">
      <formula>FL39&lt;&gt;""</formula>
    </cfRule>
    <cfRule type="expression" dxfId="921" priority="993">
      <formula>DK39=""</formula>
    </cfRule>
  </conditionalFormatting>
  <conditionalFormatting sqref="DL39">
    <cfRule type="expression" dxfId="920" priority="991">
      <formula>AND(DK39&lt;&gt;"アレルギー食",DL39&lt;&gt;"")</formula>
    </cfRule>
    <cfRule type="expression" dxfId="919" priority="992">
      <formula>AND(DK39="アレルギー食",DL39="")</formula>
    </cfRule>
  </conditionalFormatting>
  <conditionalFormatting sqref="DM39">
    <cfRule type="expression" dxfId="918" priority="805">
      <formula>FL39&lt;&gt;""</formula>
    </cfRule>
    <cfRule type="expression" dxfId="917" priority="990">
      <formula>DM39=""</formula>
    </cfRule>
  </conditionalFormatting>
  <conditionalFormatting sqref="DN39">
    <cfRule type="expression" dxfId="916" priority="804">
      <formula>FL39&lt;&gt;""</formula>
    </cfRule>
    <cfRule type="expression" dxfId="915" priority="984">
      <formula>AND(DN39&lt;&gt;"",DM39="")</formula>
    </cfRule>
    <cfRule type="expression" dxfId="914" priority="988">
      <formula>AND(DM39&lt;&gt;"自立",DN39="")</formula>
    </cfRule>
    <cfRule type="expression" dxfId="913" priority="989">
      <formula>AND(DM39="自立",DN39&lt;&gt;"")</formula>
    </cfRule>
  </conditionalFormatting>
  <conditionalFormatting sqref="DO39">
    <cfRule type="expression" dxfId="912" priority="803">
      <formula>FL39&lt;&gt;""</formula>
    </cfRule>
    <cfRule type="expression" dxfId="911" priority="987">
      <formula>DO39=""</formula>
    </cfRule>
  </conditionalFormatting>
  <conditionalFormatting sqref="DP39">
    <cfRule type="expression" dxfId="910" priority="802">
      <formula>FL39&lt;&gt;""</formula>
    </cfRule>
    <cfRule type="expression" dxfId="909" priority="983">
      <formula>AND(DP39&lt;&gt;"",DO39="")</formula>
    </cfRule>
    <cfRule type="expression" dxfId="908" priority="985">
      <formula>AND(DO39&lt;&gt;"自立",DP39="")</formula>
    </cfRule>
    <cfRule type="expression" dxfId="907" priority="986">
      <formula>AND(DO39="自立",DP39&lt;&gt;"")</formula>
    </cfRule>
  </conditionalFormatting>
  <conditionalFormatting sqref="DQ39">
    <cfRule type="expression" dxfId="906" priority="801">
      <formula>FL39&lt;&gt;""</formula>
    </cfRule>
    <cfRule type="expression" dxfId="905" priority="982">
      <formula>DQ39=""</formula>
    </cfRule>
  </conditionalFormatting>
  <conditionalFormatting sqref="DR39">
    <cfRule type="expression" dxfId="904" priority="800">
      <formula>FL39&lt;&gt;""</formula>
    </cfRule>
    <cfRule type="expression" dxfId="903" priority="979">
      <formula>AND(DR39&lt;&gt;"",DQ39="")</formula>
    </cfRule>
    <cfRule type="expression" dxfId="902" priority="980">
      <formula>AND(DQ39&lt;&gt;"自立",DR39="")</formula>
    </cfRule>
    <cfRule type="expression" dxfId="901" priority="981">
      <formula>AND(DQ39="自立",DR39&lt;&gt;"")</formula>
    </cfRule>
  </conditionalFormatting>
  <conditionalFormatting sqref="DS39">
    <cfRule type="expression" dxfId="900" priority="799">
      <formula>FL39&lt;&gt;""</formula>
    </cfRule>
    <cfRule type="expression" dxfId="899" priority="978">
      <formula>DS39=""</formula>
    </cfRule>
  </conditionalFormatting>
  <conditionalFormatting sqref="DU39">
    <cfRule type="expression" dxfId="898" priority="797">
      <formula>FL39&lt;&gt;""</formula>
    </cfRule>
    <cfRule type="expression" dxfId="897" priority="977">
      <formula>DU39=""</formula>
    </cfRule>
  </conditionalFormatting>
  <conditionalFormatting sqref="DZ39">
    <cfRule type="expression" dxfId="896" priority="795">
      <formula>FL39&lt;&gt;""</formula>
    </cfRule>
    <cfRule type="expression" dxfId="895" priority="927">
      <formula>AND(EA39&lt;&gt;"",DZ39&lt;&gt;"その他")</formula>
    </cfRule>
    <cfRule type="expression" dxfId="894" priority="976">
      <formula>DZ39=""</formula>
    </cfRule>
  </conditionalFormatting>
  <conditionalFormatting sqref="EA39">
    <cfRule type="expression" dxfId="893" priority="974">
      <formula>AND(DZ39&lt;&gt;"その他",EA39&lt;&gt;"")</formula>
    </cfRule>
    <cfRule type="expression" dxfId="892" priority="975">
      <formula>AND(DZ39="その他",EA39="")</formula>
    </cfRule>
  </conditionalFormatting>
  <conditionalFormatting sqref="EB39">
    <cfRule type="expression" dxfId="891" priority="794">
      <formula>FL39&lt;&gt;""</formula>
    </cfRule>
    <cfRule type="expression" dxfId="890" priority="973">
      <formula>AND(EB39:EH39="")</formula>
    </cfRule>
  </conditionalFormatting>
  <conditionalFormatting sqref="EC39">
    <cfRule type="expression" dxfId="889" priority="793">
      <formula>FL39&lt;&gt;""</formula>
    </cfRule>
    <cfRule type="expression" dxfId="888" priority="972">
      <formula>AND(EB39:EH39="")</formula>
    </cfRule>
  </conditionalFormatting>
  <conditionalFormatting sqref="ED39">
    <cfRule type="expression" dxfId="887" priority="792">
      <formula>FL39&lt;&gt;""</formula>
    </cfRule>
    <cfRule type="expression" dxfId="886" priority="971">
      <formula>AND(EB39:EH39="")</formula>
    </cfRule>
  </conditionalFormatting>
  <conditionalFormatting sqref="EE39">
    <cfRule type="expression" dxfId="885" priority="791">
      <formula>FL39&lt;&gt;""</formula>
    </cfRule>
    <cfRule type="expression" dxfId="884" priority="970">
      <formula>AND(EB39:EH39="")</formula>
    </cfRule>
  </conditionalFormatting>
  <conditionalFormatting sqref="EF39">
    <cfRule type="expression" dxfId="883" priority="790">
      <formula>FL39&lt;&gt;""</formula>
    </cfRule>
    <cfRule type="expression" dxfId="882" priority="969">
      <formula>AND(EB39:EH39="")</formula>
    </cfRule>
  </conditionalFormatting>
  <conditionalFormatting sqref="EG39">
    <cfRule type="expression" dxfId="881" priority="789">
      <formula>FL39&lt;&gt;""</formula>
    </cfRule>
    <cfRule type="expression" dxfId="880" priority="968">
      <formula>AND(EB39:EH39="")</formula>
    </cfRule>
  </conditionalFormatting>
  <conditionalFormatting sqref="EH39">
    <cfRule type="expression" dxfId="879" priority="788">
      <formula>FL39&lt;&gt;""</formula>
    </cfRule>
    <cfRule type="expression" dxfId="878" priority="967">
      <formula>AND(EB39:EH39="")</formula>
    </cfRule>
  </conditionalFormatting>
  <conditionalFormatting sqref="EK39">
    <cfRule type="expression" dxfId="877" priority="787">
      <formula>FL39&lt;&gt;""</formula>
    </cfRule>
    <cfRule type="expression" dxfId="876" priority="965">
      <formula>AND(EJ39&lt;&gt;"",EK39&lt;&gt;"")</formula>
    </cfRule>
    <cfRule type="expression" dxfId="875" priority="966">
      <formula>AND(EJ39="",EK39="")</formula>
    </cfRule>
  </conditionalFormatting>
  <conditionalFormatting sqref="EL39">
    <cfRule type="expression" dxfId="874" priority="786">
      <formula>FL39&lt;&gt;""</formula>
    </cfRule>
    <cfRule type="expression" dxfId="873" priority="963">
      <formula>AND(EJ39&lt;&gt;"",EL39&lt;&gt;"")</formula>
    </cfRule>
    <cfRule type="expression" dxfId="872" priority="964">
      <formula>AND(EJ39="",EL39="")</formula>
    </cfRule>
  </conditionalFormatting>
  <conditionalFormatting sqref="EM39">
    <cfRule type="expression" dxfId="871" priority="785">
      <formula>FL39&lt;&gt;""</formula>
    </cfRule>
    <cfRule type="expression" dxfId="870" priority="961">
      <formula>AND(EJ39&lt;&gt;"",EM39&lt;&gt;"")</formula>
    </cfRule>
    <cfRule type="expression" dxfId="869" priority="962">
      <formula>AND(EJ39="",EM39="")</formula>
    </cfRule>
  </conditionalFormatting>
  <conditionalFormatting sqref="EO39">
    <cfRule type="expression" dxfId="868" priority="955">
      <formula>AND(EJ39&lt;&gt;"",EO39&lt;&gt;"")</formula>
    </cfRule>
    <cfRule type="expression" dxfId="867" priority="959">
      <formula>AND(EO39&lt;&gt;"",EN39="")</formula>
    </cfRule>
    <cfRule type="expression" dxfId="866" priority="960">
      <formula>AND(EN39&lt;&gt;"",EO39="")</formula>
    </cfRule>
  </conditionalFormatting>
  <conditionalFormatting sqref="EP39">
    <cfRule type="expression" dxfId="865" priority="954">
      <formula>AND(EJ39&lt;&gt;"",EP39&lt;&gt;"")</formula>
    </cfRule>
    <cfRule type="expression" dxfId="864" priority="957">
      <formula>AND(EP39&lt;&gt;"",EN39="")</formula>
    </cfRule>
    <cfRule type="expression" dxfId="863" priority="958">
      <formula>AND(EN39&lt;&gt;"",EP39="")</formula>
    </cfRule>
  </conditionalFormatting>
  <conditionalFormatting sqref="EN39">
    <cfRule type="expression" dxfId="862" priority="956">
      <formula>AND(EJ39&lt;&gt;"",EN39&lt;&gt;"")</formula>
    </cfRule>
  </conditionalFormatting>
  <conditionalFormatting sqref="ER39">
    <cfRule type="expression" dxfId="861" priority="784">
      <formula>FL39&lt;&gt;""</formula>
    </cfRule>
    <cfRule type="expression" dxfId="860" priority="952">
      <formula>AND(EQ39&lt;&gt;"",ER39&lt;&gt;"")</formula>
    </cfRule>
    <cfRule type="expression" dxfId="859" priority="953">
      <formula>AND(EQ39="",ER39="")</formula>
    </cfRule>
  </conditionalFormatting>
  <conditionalFormatting sqref="ES39">
    <cfRule type="expression" dxfId="858" priority="783">
      <formula>FL39&lt;&gt;""</formula>
    </cfRule>
    <cfRule type="expression" dxfId="857" priority="950">
      <formula>AND(EQ39&lt;&gt;"",ES39&lt;&gt;"")</formula>
    </cfRule>
    <cfRule type="expression" dxfId="856" priority="951">
      <formula>AND(EQ39="",ES39="")</formula>
    </cfRule>
  </conditionalFormatting>
  <conditionalFormatting sqref="ET39">
    <cfRule type="expression" dxfId="855" priority="782">
      <formula>FL39&lt;&gt;""</formula>
    </cfRule>
    <cfRule type="expression" dxfId="854" priority="948">
      <formula>AND(EQ39&lt;&gt;"",ET39&lt;&gt;"")</formula>
    </cfRule>
    <cfRule type="expression" dxfId="853" priority="949">
      <formula>AND(EQ39="",ET39="")</formula>
    </cfRule>
  </conditionalFormatting>
  <conditionalFormatting sqref="EV39">
    <cfRule type="expression" dxfId="852" priority="942">
      <formula>AND(EQ39&lt;&gt;"",EV39&lt;&gt;"")</formula>
    </cfRule>
    <cfRule type="expression" dxfId="851" priority="946">
      <formula>AND(EV39&lt;&gt;"",EU39="")</formula>
    </cfRule>
    <cfRule type="expression" dxfId="850" priority="947">
      <formula>AND(EU39&lt;&gt;"",EV39="")</formula>
    </cfRule>
  </conditionalFormatting>
  <conditionalFormatting sqref="EW39">
    <cfRule type="expression" dxfId="849" priority="941">
      <formula>AND(EQ39&lt;&gt;"",EW39&lt;&gt;"")</formula>
    </cfRule>
    <cfRule type="expression" dxfId="848" priority="944">
      <formula>AND(EW39&lt;&gt;"",EU39="")</formula>
    </cfRule>
    <cfRule type="expression" dxfId="847" priority="945">
      <formula>AND(EU39&lt;&gt;"",EW39="")</formula>
    </cfRule>
  </conditionalFormatting>
  <conditionalFormatting sqref="EU39">
    <cfRule type="expression" dxfId="846" priority="943">
      <formula>AND(EQ39&lt;&gt;"",EU39&lt;&gt;"")</formula>
    </cfRule>
  </conditionalFormatting>
  <conditionalFormatting sqref="EQ39">
    <cfRule type="expression" dxfId="845" priority="940">
      <formula>AND(EQ39&lt;&gt;"",OR(ER39:EW39&lt;&gt;""))</formula>
    </cfRule>
  </conditionalFormatting>
  <conditionalFormatting sqref="EJ39">
    <cfRule type="expression" dxfId="844" priority="939">
      <formula>AND(EJ39&lt;&gt;"",OR(EK39:EP39&lt;&gt;""))</formula>
    </cfRule>
  </conditionalFormatting>
  <conditionalFormatting sqref="EX39">
    <cfRule type="expression" dxfId="843" priority="781">
      <formula>FL39&lt;&gt;""</formula>
    </cfRule>
    <cfRule type="expression" dxfId="842" priority="938">
      <formula>AND(EX39:FC39="")</formula>
    </cfRule>
  </conditionalFormatting>
  <conditionalFormatting sqref="EY39">
    <cfRule type="expression" dxfId="841" priority="780">
      <formula>FL39&lt;&gt;""</formula>
    </cfRule>
    <cfRule type="expression" dxfId="840" priority="937">
      <formula>AND(EX39:FC39="")</formula>
    </cfRule>
  </conditionalFormatting>
  <conditionalFormatting sqref="EZ39">
    <cfRule type="expression" dxfId="839" priority="779">
      <formula>FL39&lt;&gt;""</formula>
    </cfRule>
    <cfRule type="expression" dxfId="838" priority="936">
      <formula>AND(EX39:FC39="")</formula>
    </cfRule>
  </conditionalFormatting>
  <conditionalFormatting sqref="FA39">
    <cfRule type="expression" dxfId="837" priority="778">
      <formula>FL39&lt;&gt;""</formula>
    </cfRule>
    <cfRule type="expression" dxfId="836" priority="935">
      <formula>AND(EX39:FC39="")</formula>
    </cfRule>
  </conditionalFormatting>
  <conditionalFormatting sqref="FC39">
    <cfRule type="expression" dxfId="835" priority="776">
      <formula>FL39&lt;&gt;""</formula>
    </cfRule>
    <cfRule type="expression" dxfId="834" priority="934">
      <formula>AND(EX39:FC39="")</formula>
    </cfRule>
  </conditionalFormatting>
  <conditionalFormatting sqref="FB39">
    <cfRule type="expression" dxfId="833" priority="777">
      <formula>FL39&lt;&gt;""</formula>
    </cfRule>
    <cfRule type="expression" dxfId="832" priority="933">
      <formula>AND(EX39:FC39="")</formula>
    </cfRule>
  </conditionalFormatting>
  <conditionalFormatting sqref="FD39">
    <cfRule type="expression" dxfId="831" priority="775">
      <formula>FL39&lt;&gt;""</formula>
    </cfRule>
    <cfRule type="expression" dxfId="830" priority="932">
      <formula>FD39=""</formula>
    </cfRule>
  </conditionalFormatting>
  <conditionalFormatting sqref="FE39">
    <cfRule type="expression" dxfId="829" priority="930">
      <formula>AND(FD39&lt;&gt;"2人以上の体制",FE39&lt;&gt;"")</formula>
    </cfRule>
    <cfRule type="expression" dxfId="828" priority="931">
      <formula>AND(FD39="2人以上の体制",FE39="")</formula>
    </cfRule>
  </conditionalFormatting>
  <conditionalFormatting sqref="FF39">
    <cfRule type="expression" dxfId="827" priority="774">
      <formula>FL39&lt;&gt;""</formula>
    </cfRule>
    <cfRule type="expression" dxfId="826" priority="929">
      <formula>FF39=""</formula>
    </cfRule>
  </conditionalFormatting>
  <conditionalFormatting sqref="FG39">
    <cfRule type="expression" dxfId="825" priority="773">
      <formula>FL39&lt;&gt;""</formula>
    </cfRule>
    <cfRule type="expression" dxfId="824" priority="928">
      <formula>FG39=""</formula>
    </cfRule>
  </conditionalFormatting>
  <conditionalFormatting sqref="BN39">
    <cfRule type="expression" dxfId="823" priority="847">
      <formula>FL39&lt;&gt;""</formula>
    </cfRule>
    <cfRule type="expression" dxfId="822" priority="926">
      <formula>BN39=""</formula>
    </cfRule>
  </conditionalFormatting>
  <conditionalFormatting sqref="BO39">
    <cfRule type="expression" dxfId="821" priority="846">
      <formula>FL39&lt;&gt;""</formula>
    </cfRule>
    <cfRule type="expression" dxfId="820" priority="925">
      <formula>BO39=""</formula>
    </cfRule>
  </conditionalFormatting>
  <conditionalFormatting sqref="BP39">
    <cfRule type="expression" dxfId="819" priority="845">
      <formula>FL39&lt;&gt;""</formula>
    </cfRule>
    <cfRule type="expression" dxfId="818" priority="924">
      <formula>BP39=""</formula>
    </cfRule>
  </conditionalFormatting>
  <conditionalFormatting sqref="BQ39">
    <cfRule type="expression" dxfId="817" priority="844">
      <formula>FL39&lt;&gt;""</formula>
    </cfRule>
    <cfRule type="expression" dxfId="816" priority="913">
      <formula>AND(BQ39:BR39="")</formula>
    </cfRule>
  </conditionalFormatting>
  <conditionalFormatting sqref="BR39">
    <cfRule type="expression" dxfId="815" priority="843">
      <formula>FL39&lt;&gt;""</formula>
    </cfRule>
    <cfRule type="expression" dxfId="814" priority="923">
      <formula>AND(BQ39:BR39="")</formula>
    </cfRule>
  </conditionalFormatting>
  <conditionalFormatting sqref="BT39">
    <cfRule type="expression" dxfId="813" priority="918">
      <formula>AND(BS39="",BT39&lt;&gt;"")</formula>
    </cfRule>
    <cfRule type="expression" dxfId="812" priority="922">
      <formula>AND(BS39&lt;&gt;"",BT39="")</formula>
    </cfRule>
  </conditionalFormatting>
  <conditionalFormatting sqref="BU39">
    <cfRule type="expression" dxfId="811" priority="917">
      <formula>AND(BS39="",BU39&lt;&gt;"")</formula>
    </cfRule>
    <cfRule type="expression" dxfId="810" priority="921">
      <formula>AND(BS39&lt;&gt;"",BU39="")</formula>
    </cfRule>
  </conditionalFormatting>
  <conditionalFormatting sqref="BV39">
    <cfRule type="expression" dxfId="809" priority="916">
      <formula>AND(BS39="",BV39&lt;&gt;"")</formula>
    </cfRule>
    <cfRule type="expression" dxfId="808" priority="920">
      <formula>AND(BS39&lt;&gt;"",AND(BV39:BW39=""))</formula>
    </cfRule>
  </conditionalFormatting>
  <conditionalFormatting sqref="BW39">
    <cfRule type="expression" dxfId="807" priority="915">
      <formula>AND(BS39="",BW39&lt;&gt;"")</formula>
    </cfRule>
    <cfRule type="expression" dxfId="806" priority="919">
      <formula>AND(BS39&lt;&gt;"",AND(BV39:BW39=""))</formula>
    </cfRule>
  </conditionalFormatting>
  <conditionalFormatting sqref="BS39">
    <cfRule type="expression" dxfId="805" priority="914">
      <formula>AND(BS39="",OR(BT39:BW39&lt;&gt;""))</formula>
    </cfRule>
  </conditionalFormatting>
  <conditionalFormatting sqref="BX39">
    <cfRule type="expression" dxfId="804" priority="842">
      <formula>FL39&lt;&gt;""</formula>
    </cfRule>
    <cfRule type="expression" dxfId="803" priority="912">
      <formula>BX39=""</formula>
    </cfRule>
  </conditionalFormatting>
  <conditionalFormatting sqref="BY39">
    <cfRule type="expression" dxfId="802" priority="841">
      <formula>FL39&lt;&gt;""</formula>
    </cfRule>
    <cfRule type="expression" dxfId="801" priority="911">
      <formula>BY39=""</formula>
    </cfRule>
  </conditionalFormatting>
  <conditionalFormatting sqref="CB39">
    <cfRule type="expression" dxfId="800" priority="840">
      <formula>FL39&lt;&gt;""</formula>
    </cfRule>
    <cfRule type="expression" dxfId="799" priority="910">
      <formula>CB39=""</formula>
    </cfRule>
  </conditionalFormatting>
  <conditionalFormatting sqref="CC39">
    <cfRule type="expression" dxfId="798" priority="839">
      <formula>FL39&lt;&gt;""</formula>
    </cfRule>
    <cfRule type="expression" dxfId="797" priority="909">
      <formula>CC39=""</formula>
    </cfRule>
  </conditionalFormatting>
  <conditionalFormatting sqref="CD39">
    <cfRule type="expression" dxfId="796" priority="838">
      <formula>FL39&lt;&gt;""</formula>
    </cfRule>
    <cfRule type="expression" dxfId="795" priority="908">
      <formula>CD39=""</formula>
    </cfRule>
  </conditionalFormatting>
  <conditionalFormatting sqref="FJ39">
    <cfRule type="expression" dxfId="794" priority="907">
      <formula>FJ39=""</formula>
    </cfRule>
  </conditionalFormatting>
  <conditionalFormatting sqref="H39">
    <cfRule type="expression" dxfId="793" priority="888">
      <formula>FL39&lt;&gt;""</formula>
    </cfRule>
    <cfRule type="expression" dxfId="792" priority="904">
      <formula>H39=""</formula>
    </cfRule>
  </conditionalFormatting>
  <conditionalFormatting sqref="B39">
    <cfRule type="expression" dxfId="791" priority="772">
      <formula>FL39&lt;&gt;""</formula>
    </cfRule>
    <cfRule type="expression" dxfId="790" priority="903">
      <formula>B39=""</formula>
    </cfRule>
  </conditionalFormatting>
  <conditionalFormatting sqref="CE39">
    <cfRule type="expression" dxfId="789" priority="837">
      <formula>FL39&lt;&gt;""</formula>
    </cfRule>
    <cfRule type="expression" dxfId="788" priority="902">
      <formula>CE39=""</formula>
    </cfRule>
  </conditionalFormatting>
  <conditionalFormatting sqref="EI39">
    <cfRule type="expression" dxfId="787" priority="901">
      <formula>AND(OR(EB39:EG39&lt;&gt;""),EI39="")</formula>
    </cfRule>
  </conditionalFormatting>
  <conditionalFormatting sqref="BD39">
    <cfRule type="expression" dxfId="786" priority="848">
      <formula>FL39&lt;&gt;""</formula>
    </cfRule>
    <cfRule type="expression" dxfId="785" priority="900">
      <formula>BD39=""</formula>
    </cfRule>
  </conditionalFormatting>
  <conditionalFormatting sqref="BE39">
    <cfRule type="expression" dxfId="784" priority="899">
      <formula>AND(BD39="同居",AND(BE39="",BF39=""))</formula>
    </cfRule>
  </conditionalFormatting>
  <conditionalFormatting sqref="CA39">
    <cfRule type="expression" dxfId="783" priority="898">
      <formula>AND(BZ39&lt;&gt;"",CA39="")</formula>
    </cfRule>
  </conditionalFormatting>
  <conditionalFormatting sqref="BZ39">
    <cfRule type="expression" dxfId="782" priority="897">
      <formula>AND(BZ39="",CA39&lt;&gt;"")</formula>
    </cfRule>
  </conditionalFormatting>
  <conditionalFormatting sqref="DT39">
    <cfRule type="expression" dxfId="781" priority="798">
      <formula>FL39&lt;&gt;""</formula>
    </cfRule>
    <cfRule type="expression" dxfId="780" priority="894">
      <formula>AND(DT39&lt;&gt;"",DS39="")</formula>
    </cfRule>
    <cfRule type="expression" dxfId="779" priority="895">
      <formula>AND(DS39&lt;&gt;"自立",DT39="")</formula>
    </cfRule>
    <cfRule type="expression" dxfId="778" priority="896">
      <formula>AND(DS39="自立",DT39&lt;&gt;"")</formula>
    </cfRule>
  </conditionalFormatting>
  <conditionalFormatting sqref="DV39">
    <cfRule type="expression" dxfId="777" priority="796">
      <formula>FL39&lt;&gt;""</formula>
    </cfRule>
    <cfRule type="expression" dxfId="776" priority="891">
      <formula>AND(DV39&lt;&gt;"",DU39="")</formula>
    </cfRule>
    <cfRule type="expression" dxfId="775" priority="892">
      <formula>AND(DU39="自立",DV39&lt;&gt;"")</formula>
    </cfRule>
    <cfRule type="expression" dxfId="774" priority="893">
      <formula>AND(DU39&lt;&gt;"自立",DV39="")</formula>
    </cfRule>
  </conditionalFormatting>
  <conditionalFormatting sqref="I39">
    <cfRule type="expression" dxfId="773" priority="890">
      <formula>I39=""</formula>
    </cfRule>
  </conditionalFormatting>
  <conditionalFormatting sqref="O39">
    <cfRule type="expression" dxfId="772" priority="884">
      <formula>FL39&lt;&gt;""</formula>
    </cfRule>
    <cfRule type="expression" dxfId="771" priority="889">
      <formula>O39=""</formula>
    </cfRule>
  </conditionalFormatting>
  <conditionalFormatting sqref="FM39">
    <cfRule type="expression" dxfId="770" priority="767">
      <formula>AND(FM39="",AND(P39:FI39=""))</formula>
    </cfRule>
    <cfRule type="expression" dxfId="769" priority="768">
      <formula>AND(FM39&lt;&gt;"",OR(P39:FI39&lt;&gt;""))</formula>
    </cfRule>
  </conditionalFormatting>
  <conditionalFormatting sqref="FL39">
    <cfRule type="expression" dxfId="768" priority="769">
      <formula>AND(FL39="",AND(P39:FI39=""))</formula>
    </cfRule>
    <cfRule type="expression" dxfId="767" priority="771">
      <formula>AND(FL39&lt;&gt;"",OR(P39:FI39&lt;&gt;""))</formula>
    </cfRule>
  </conditionalFormatting>
  <conditionalFormatting sqref="FK39">
    <cfRule type="expression" dxfId="766" priority="770">
      <formula>FK39=""</formula>
    </cfRule>
  </conditionalFormatting>
  <conditionalFormatting sqref="C40">
    <cfRule type="expression" dxfId="765" priority="766">
      <formula>C40=""</formula>
    </cfRule>
  </conditionalFormatting>
  <conditionalFormatting sqref="D40">
    <cfRule type="expression" dxfId="764" priority="765">
      <formula>D40=""</formula>
    </cfRule>
  </conditionalFormatting>
  <conditionalFormatting sqref="E40">
    <cfRule type="expression" dxfId="763" priority="764">
      <formula>E40=""</formula>
    </cfRule>
  </conditionalFormatting>
  <conditionalFormatting sqref="G40">
    <cfRule type="expression" dxfId="762" priority="763">
      <formula>G40=""</formula>
    </cfRule>
  </conditionalFormatting>
  <conditionalFormatting sqref="J40">
    <cfRule type="expression" dxfId="761" priority="504">
      <formula>FL40&lt;&gt;""</formula>
    </cfRule>
    <cfRule type="expression" dxfId="760" priority="762">
      <formula>AND(J40="",K40="")</formula>
    </cfRule>
  </conditionalFormatting>
  <conditionalFormatting sqref="K40">
    <cfRule type="expression" dxfId="759" priority="503">
      <formula>FL40&lt;&gt;""</formula>
    </cfRule>
    <cfRule type="expression" dxfId="758" priority="761">
      <formula>AND(J40="",K40="")</formula>
    </cfRule>
  </conditionalFormatting>
  <conditionalFormatting sqref="N40">
    <cfRule type="expression" dxfId="757" priority="502">
      <formula>FL40&lt;&gt;""</formula>
    </cfRule>
    <cfRule type="expression" dxfId="756" priority="760">
      <formula>N40=""</formula>
    </cfRule>
  </conditionalFormatting>
  <conditionalFormatting sqref="P40">
    <cfRule type="expression" dxfId="755" priority="500">
      <formula>FL40&lt;&gt;""</formula>
    </cfRule>
    <cfRule type="expression" dxfId="754" priority="758">
      <formula>AND(P40&lt;&gt;"",OR(Q40:AC40&lt;&gt;""))</formula>
    </cfRule>
    <cfRule type="expression" dxfId="753" priority="759">
      <formula>AND(P40="",AND(Q40:AC40=""))</formula>
    </cfRule>
  </conditionalFormatting>
  <conditionalFormatting sqref="Q40">
    <cfRule type="expression" dxfId="752" priority="499">
      <formula>FL40&lt;&gt;""</formula>
    </cfRule>
    <cfRule type="expression" dxfId="751" priority="756">
      <formula>AND(P40&lt;&gt;"",OR(Q40:AC40&lt;&gt;""))</formula>
    </cfRule>
    <cfRule type="expression" dxfId="750" priority="757">
      <formula>AND(P40="",AND(Q40:AC40=""))</formula>
    </cfRule>
  </conditionalFormatting>
  <conditionalFormatting sqref="R40">
    <cfRule type="expression" dxfId="749" priority="498">
      <formula>FL40&lt;&gt;""</formula>
    </cfRule>
    <cfRule type="expression" dxfId="748" priority="754">
      <formula>AND(P40&lt;&gt;"",OR(Q40:AC40&lt;&gt;""))</formula>
    </cfRule>
    <cfRule type="expression" dxfId="747" priority="755">
      <formula>AND(P40="",AND(Q40:AC40=""))</formula>
    </cfRule>
  </conditionalFormatting>
  <conditionalFormatting sqref="S40">
    <cfRule type="expression" dxfId="746" priority="497">
      <formula>FL40&lt;&gt;""</formula>
    </cfRule>
    <cfRule type="expression" dxfId="745" priority="742">
      <formula>AND(P40&lt;&gt;"",OR(Q40:AC40&lt;&gt;""))</formula>
    </cfRule>
    <cfRule type="expression" dxfId="744" priority="753">
      <formula>AND(P40="",AND(Q40:AC40=""))</formula>
    </cfRule>
  </conditionalFormatting>
  <conditionalFormatting sqref="T40">
    <cfRule type="expression" dxfId="743" priority="496">
      <formula>FL40&lt;&gt;""</formula>
    </cfRule>
    <cfRule type="expression" dxfId="742" priority="741">
      <formula>AND(P40&lt;&gt;"",OR(Q40:AC40&lt;&gt;""))</formula>
    </cfRule>
    <cfRule type="expression" dxfId="741" priority="752">
      <formula>AND(P40="",AND(Q40:AC40=""))</formula>
    </cfRule>
  </conditionalFormatting>
  <conditionalFormatting sqref="U40">
    <cfRule type="expression" dxfId="740" priority="495">
      <formula>FL40&lt;&gt;""</formula>
    </cfRule>
    <cfRule type="expression" dxfId="739" priority="740">
      <formula>AND(P40&lt;&gt;"",OR(Q40:AC40&lt;&gt;""))</formula>
    </cfRule>
    <cfRule type="expression" dxfId="738" priority="751">
      <formula>AND(P40="",AND(Q40:AC40=""))</formula>
    </cfRule>
  </conditionalFormatting>
  <conditionalFormatting sqref="V40">
    <cfRule type="expression" dxfId="737" priority="494">
      <formula>FL40&lt;&gt;""</formula>
    </cfRule>
    <cfRule type="expression" dxfId="736" priority="739">
      <formula>AND(P40&lt;&gt;"",OR(Q40:AC40&lt;&gt;""))</formula>
    </cfRule>
    <cfRule type="expression" dxfId="735" priority="750">
      <formula>AND(P40="",AND(Q40:AC40=""))</formula>
    </cfRule>
  </conditionalFormatting>
  <conditionalFormatting sqref="W40">
    <cfRule type="expression" dxfId="734" priority="493">
      <formula>FL40&lt;&gt;""</formula>
    </cfRule>
    <cfRule type="expression" dxfId="733" priority="738">
      <formula>AND(P40&lt;&gt;"",OR(Q40:AC40&lt;&gt;""))</formula>
    </cfRule>
    <cfRule type="expression" dxfId="732" priority="749">
      <formula>AND(P40="",AND(Q40:AC40=""))</formula>
    </cfRule>
  </conditionalFormatting>
  <conditionalFormatting sqref="X40">
    <cfRule type="expression" dxfId="731" priority="492">
      <formula>FL40&lt;&gt;""</formula>
    </cfRule>
    <cfRule type="expression" dxfId="730" priority="737">
      <formula>AND(P40&lt;&gt;"",OR(Q40:AC40&lt;&gt;""))</formula>
    </cfRule>
    <cfRule type="expression" dxfId="729" priority="748">
      <formula>AND(P40="",AND(Q40:AC40=""))</formula>
    </cfRule>
  </conditionalFormatting>
  <conditionalFormatting sqref="Y40">
    <cfRule type="expression" dxfId="728" priority="491">
      <formula>FL40&lt;&gt;""</formula>
    </cfRule>
    <cfRule type="expression" dxfId="727" priority="736">
      <formula>AND(P40&lt;&gt;"",OR(Q40:AC40&lt;&gt;""))</formula>
    </cfRule>
    <cfRule type="expression" dxfId="726" priority="747">
      <formula>AND(P40="",AND(Q40:AC40=""))</formula>
    </cfRule>
  </conditionalFormatting>
  <conditionalFormatting sqref="Z40">
    <cfRule type="expression" dxfId="725" priority="490">
      <formula>FL40&lt;&gt;""</formula>
    </cfRule>
    <cfRule type="expression" dxfId="724" priority="735">
      <formula>AND(P40&lt;&gt;"",OR(Q40:AC40&lt;&gt;""))</formula>
    </cfRule>
    <cfRule type="expression" dxfId="723" priority="746">
      <formula>AND(P40="",AND(Q40:AC40=""))</formula>
    </cfRule>
  </conditionalFormatting>
  <conditionalFormatting sqref="AA40">
    <cfRule type="expression" dxfId="722" priority="489">
      <formula>FL40&lt;&gt;""</formula>
    </cfRule>
    <cfRule type="expression" dxfId="721" priority="734">
      <formula>AND(P40&lt;&gt;"",OR(Q40:AC40&lt;&gt;""))</formula>
    </cfRule>
    <cfRule type="expression" dxfId="720" priority="745">
      <formula>AND(P40="",AND(Q40:AC40=""))</formula>
    </cfRule>
  </conditionalFormatting>
  <conditionalFormatting sqref="AB40">
    <cfRule type="expression" dxfId="719" priority="488">
      <formula>FL40&lt;&gt;""</formula>
    </cfRule>
    <cfRule type="expression" dxfId="718" priority="733">
      <formula>AND(P40&lt;&gt;"",OR(Q40:AC40&lt;&gt;""))</formula>
    </cfRule>
    <cfRule type="expression" dxfId="717" priority="744">
      <formula>AND(P40="",AND(Q40:AC40=""))</formula>
    </cfRule>
  </conditionalFormatting>
  <conditionalFormatting sqref="AC40">
    <cfRule type="expression" dxfId="716" priority="487">
      <formula>FL40&lt;&gt;""</formula>
    </cfRule>
    <cfRule type="expression" dxfId="715" priority="732">
      <formula>AND(P40&lt;&gt;"",OR(Q40:AC40&lt;&gt;""))</formula>
    </cfRule>
    <cfRule type="expression" dxfId="714" priority="743">
      <formula>AND(P40="",AND(Q40:AC40=""))</formula>
    </cfRule>
  </conditionalFormatting>
  <conditionalFormatting sqref="AD40">
    <cfRule type="expression" dxfId="713" priority="486">
      <formula>FL40&lt;&gt;""</formula>
    </cfRule>
    <cfRule type="expression" dxfId="712" priority="729">
      <formula>AND(AD40="無",OR(AE40:AH40&lt;&gt;""))</formula>
    </cfRule>
    <cfRule type="expression" dxfId="711" priority="730">
      <formula>AND(AD40="有",AND(AE40:AH40=""))</formula>
    </cfRule>
    <cfRule type="expression" dxfId="710" priority="731">
      <formula>AD40=""</formula>
    </cfRule>
  </conditionalFormatting>
  <conditionalFormatting sqref="AE40">
    <cfRule type="expression" dxfId="709" priority="724">
      <formula>AND(AD40="無",OR(AE40:AH40&lt;&gt;""))</formula>
    </cfRule>
    <cfRule type="expression" dxfId="708" priority="728">
      <formula>AND(AD40="有",AND(AE40:AH40=""))</formula>
    </cfRule>
  </conditionalFormatting>
  <conditionalFormatting sqref="AF40">
    <cfRule type="expression" dxfId="707" priority="723">
      <formula>AND(AD40="無",OR(AE40:AH40&lt;&gt;""))</formula>
    </cfRule>
    <cfRule type="expression" dxfId="706" priority="727">
      <formula>AND(AD40="有",AND(AE40:AH40=""))</formula>
    </cfRule>
  </conditionalFormatting>
  <conditionalFormatting sqref="AG40">
    <cfRule type="expression" dxfId="705" priority="722">
      <formula>AND(AD40="無",OR(AE40:AH40&lt;&gt;""))</formula>
    </cfRule>
    <cfRule type="expression" dxfId="704" priority="726">
      <formula>AND(AD40="有",AND(AE40:AH40=""))</formula>
    </cfRule>
  </conditionalFormatting>
  <conditionalFormatting sqref="AH40">
    <cfRule type="expression" dxfId="703" priority="721">
      <formula>AND(AD40="無",OR(AE40:AH40&lt;&gt;""))</formula>
    </cfRule>
    <cfRule type="expression" dxfId="702" priority="725">
      <formula>AND(AD40="有",AND(AE40:AH40=""))</formula>
    </cfRule>
  </conditionalFormatting>
  <conditionalFormatting sqref="AI40">
    <cfRule type="expression" dxfId="701" priority="485">
      <formula>FL40&lt;&gt;""</formula>
    </cfRule>
    <cfRule type="expression" dxfId="700" priority="720">
      <formula>AI40=""</formula>
    </cfRule>
  </conditionalFormatting>
  <conditionalFormatting sqref="AJ40">
    <cfRule type="expression" dxfId="699" priority="484">
      <formula>FL40&lt;&gt;""</formula>
    </cfRule>
    <cfRule type="expression" dxfId="698" priority="719">
      <formula>AJ40=""</formula>
    </cfRule>
  </conditionalFormatting>
  <conditionalFormatting sqref="AK40">
    <cfRule type="expression" dxfId="697" priority="483">
      <formula>FL40&lt;&gt;""</formula>
    </cfRule>
    <cfRule type="expression" dxfId="696" priority="718">
      <formula>AK40=""</formula>
    </cfRule>
  </conditionalFormatting>
  <conditionalFormatting sqref="AL40">
    <cfRule type="expression" dxfId="695" priority="482">
      <formula>FL40&lt;&gt;""</formula>
    </cfRule>
    <cfRule type="expression" dxfId="694" priority="717">
      <formula>AL40=""</formula>
    </cfRule>
  </conditionalFormatting>
  <conditionalFormatting sqref="AM40">
    <cfRule type="expression" dxfId="693" priority="481">
      <formula>FL40&lt;&gt;""</formula>
    </cfRule>
    <cfRule type="expression" dxfId="692" priority="712">
      <formula>AND(AM40="なし",AN40&lt;&gt;"")</formula>
    </cfRule>
    <cfRule type="expression" dxfId="691" priority="713">
      <formula>AND(AM40="あり",AN40="")</formula>
    </cfRule>
    <cfRule type="expression" dxfId="690" priority="716">
      <formula>AM40=""</formula>
    </cfRule>
  </conditionalFormatting>
  <conditionalFormatting sqref="AN40">
    <cfRule type="expression" dxfId="689" priority="714">
      <formula>AND(AM40="なし",AN40&lt;&gt;"")</formula>
    </cfRule>
    <cfRule type="expression" dxfId="688" priority="715">
      <formula>AND(AM40="あり",AN40="")</formula>
    </cfRule>
  </conditionalFormatting>
  <conditionalFormatting sqref="AO40">
    <cfRule type="expression" dxfId="687" priority="480">
      <formula>FL40&lt;&gt;""</formula>
    </cfRule>
    <cfRule type="expression" dxfId="686" priority="710">
      <formula>AND(AO40&lt;&gt;"",OR(AP40:BC40&lt;&gt;""))</formula>
    </cfRule>
    <cfRule type="expression" dxfId="685" priority="711">
      <formula>AND(AO40="",AND(AP40:BC40=""))</formula>
    </cfRule>
  </conditionalFormatting>
  <conditionalFormatting sqref="AP40">
    <cfRule type="expression" dxfId="684" priority="479">
      <formula>FL40&lt;&gt;""</formula>
    </cfRule>
    <cfRule type="expression" dxfId="683" priority="708">
      <formula>AND(AO40&lt;&gt;"",OR(AP40:BC40&lt;&gt;""))</formula>
    </cfRule>
    <cfRule type="expression" dxfId="682" priority="709">
      <formula>AND(AO40="",AND(AP40:BC40=""))</formula>
    </cfRule>
  </conditionalFormatting>
  <conditionalFormatting sqref="AQ40">
    <cfRule type="expression" dxfId="681" priority="478">
      <formula>FL40&lt;&gt;""</formula>
    </cfRule>
    <cfRule type="expression" dxfId="680" priority="706">
      <formula>AND(AO40&lt;&gt;"",OR(AP40:BC40&lt;&gt;""))</formula>
    </cfRule>
    <cfRule type="expression" dxfId="679" priority="707">
      <formula>AND(AO40="",AND(AP40:BC40=""))</formula>
    </cfRule>
  </conditionalFormatting>
  <conditionalFormatting sqref="AR40">
    <cfRule type="expression" dxfId="678" priority="477">
      <formula>FL40&lt;&gt;""</formula>
    </cfRule>
    <cfRule type="expression" dxfId="677" priority="704">
      <formula>AND(AO40&lt;&gt;"",OR(AP40:BC40&lt;&gt;""))</formula>
    </cfRule>
    <cfRule type="expression" dxfId="676" priority="705">
      <formula>AND(AO40="",AND(AP40:BC40=""))</formula>
    </cfRule>
  </conditionalFormatting>
  <conditionalFormatting sqref="AS40">
    <cfRule type="expression" dxfId="675" priority="476">
      <formula>FL40&lt;&gt;""</formula>
    </cfRule>
    <cfRule type="expression" dxfId="674" priority="702">
      <formula>AND(AO40&lt;&gt;"",OR(AP40:BC40&lt;&gt;""))</formula>
    </cfRule>
    <cfRule type="expression" dxfId="673" priority="703">
      <formula>AND(AO40="",AND(AP40:BC40=""))</formula>
    </cfRule>
  </conditionalFormatting>
  <conditionalFormatting sqref="AT40">
    <cfRule type="expression" dxfId="672" priority="475">
      <formula>FL40&lt;&gt;""</formula>
    </cfRule>
    <cfRule type="expression" dxfId="671" priority="700">
      <formula>AND(AO40&lt;&gt;"",OR(AP40:BC40&lt;&gt;""))</formula>
    </cfRule>
    <cfRule type="expression" dxfId="670" priority="701">
      <formula>AND(AO40="",AND(AP40:BC40=""))</formula>
    </cfRule>
  </conditionalFormatting>
  <conditionalFormatting sqref="AU40">
    <cfRule type="expression" dxfId="669" priority="474">
      <formula>FL40&lt;&gt;""</formula>
    </cfRule>
    <cfRule type="expression" dxfId="668" priority="698">
      <formula>AND(AO40&lt;&gt;"",OR(AP40:BC40&lt;&gt;""))</formula>
    </cfRule>
    <cfRule type="expression" dxfId="667" priority="699">
      <formula>AND(AO40="",AND(AP40:BC40=""))</formula>
    </cfRule>
  </conditionalFormatting>
  <conditionalFormatting sqref="AV40">
    <cfRule type="expression" dxfId="666" priority="473">
      <formula>FL40&lt;&gt;""</formula>
    </cfRule>
    <cfRule type="expression" dxfId="665" priority="696">
      <formula>AND(AO40&lt;&gt;"",OR(AP40:BC40&lt;&gt;""))</formula>
    </cfRule>
    <cfRule type="expression" dxfId="664" priority="697">
      <formula>AND(AO40="",AND(AP40:BC40=""))</formula>
    </cfRule>
  </conditionalFormatting>
  <conditionalFormatting sqref="AW40">
    <cfRule type="expression" dxfId="663" priority="472">
      <formula>FL40&lt;&gt;""</formula>
    </cfRule>
    <cfRule type="expression" dxfId="662" priority="694">
      <formula>AND(AO40&lt;&gt;"",OR(AP40:BC40&lt;&gt;""))</formula>
    </cfRule>
    <cfRule type="expression" dxfId="661" priority="695">
      <formula>AND(AO40="",AND(AP40:BC40=""))</formula>
    </cfRule>
  </conditionalFormatting>
  <conditionalFormatting sqref="AX40">
    <cfRule type="expression" dxfId="660" priority="471">
      <formula>FL40&lt;&gt;""</formula>
    </cfRule>
    <cfRule type="expression" dxfId="659" priority="692">
      <formula>AND(AO40&lt;&gt;"",OR(AP40:BC40&lt;&gt;""))</formula>
    </cfRule>
    <cfRule type="expression" dxfId="658" priority="693">
      <formula>AND(AO40="",AND(AP40:BC40=""))</formula>
    </cfRule>
  </conditionalFormatting>
  <conditionalFormatting sqref="AY40">
    <cfRule type="expression" dxfId="657" priority="470">
      <formula>FL40&lt;&gt;""</formula>
    </cfRule>
    <cfRule type="expression" dxfId="656" priority="690">
      <formula>AND(AO40&lt;&gt;"",OR(AP40:BC40&lt;&gt;""))</formula>
    </cfRule>
    <cfRule type="expression" dxfId="655" priority="691">
      <formula>AND(AO40="",AND(AP40:BC40=""))</formula>
    </cfRule>
  </conditionalFormatting>
  <conditionalFormatting sqref="AZ40">
    <cfRule type="expression" dxfId="654" priority="469">
      <formula>FL40&lt;&gt;""</formula>
    </cfRule>
    <cfRule type="expression" dxfId="653" priority="688">
      <formula>AND(AO40&lt;&gt;"",OR(AP40:BC40&lt;&gt;""))</formula>
    </cfRule>
    <cfRule type="expression" dxfId="652" priority="689">
      <formula>AND(AO40="",AND(AP40:BC40=""))</formula>
    </cfRule>
  </conditionalFormatting>
  <conditionalFormatting sqref="BA40">
    <cfRule type="expression" dxfId="651" priority="468">
      <formula>FL40&lt;&gt;""</formula>
    </cfRule>
    <cfRule type="expression" dxfId="650" priority="686">
      <formula>AND(AO40&lt;&gt;"",OR(AP40:BC40&lt;&gt;""))</formula>
    </cfRule>
    <cfRule type="expression" dxfId="649" priority="687">
      <formula>AND(AO40="",AND(AP40:BC40=""))</formula>
    </cfRule>
  </conditionalFormatting>
  <conditionalFormatting sqref="BB40">
    <cfRule type="expression" dxfId="648" priority="467">
      <formula>FL40&lt;&gt;""</formula>
    </cfRule>
    <cfRule type="expression" dxfId="647" priority="684">
      <formula>AND(AO40&lt;&gt;"",OR(AP40:BC40&lt;&gt;""))</formula>
    </cfRule>
    <cfRule type="expression" dxfId="646" priority="685">
      <formula>AND(AO40="",AND(AP40:BC40=""))</formula>
    </cfRule>
  </conditionalFormatting>
  <conditionalFormatting sqref="BC40">
    <cfRule type="expression" dxfId="645" priority="466">
      <formula>FL40&lt;&gt;""</formula>
    </cfRule>
    <cfRule type="expression" dxfId="644" priority="682">
      <formula>AND(AO40&lt;&gt;"",OR(AP40:BC40&lt;&gt;""))</formula>
    </cfRule>
    <cfRule type="expression" dxfId="643" priority="683">
      <formula>AND(AO40="",AND(AP40:BC40=""))</formula>
    </cfRule>
  </conditionalFormatting>
  <conditionalFormatting sqref="BF40">
    <cfRule type="expression" dxfId="642" priority="523">
      <formula>AND(BD40="独居",BF40&gt;=1)</formula>
    </cfRule>
    <cfRule type="expression" dxfId="641" priority="680">
      <formula>AND(BD40="同居",AND(BM40="",BF40&lt;&gt;COUNTA(BH40:BL40)))</formula>
    </cfRule>
    <cfRule type="expression" dxfId="640" priority="681">
      <formula>AND(BD40="同居",OR(BF40="",BF40=0))</formula>
    </cfRule>
  </conditionalFormatting>
  <conditionalFormatting sqref="BG40">
    <cfRule type="expression" dxfId="639" priority="678">
      <formula>AND(BD40="独居",BG40&gt;=1)</formula>
    </cfRule>
    <cfRule type="expression" dxfId="638" priority="679">
      <formula>AND(BD40="同居",OR(BG40="",BG40&gt;BF40))</formula>
    </cfRule>
  </conditionalFormatting>
  <conditionalFormatting sqref="BH40">
    <cfRule type="expression" dxfId="637" priority="671">
      <formula>AND(BD40="独居",OR(BH40:BM40&lt;&gt;""))</formula>
    </cfRule>
    <cfRule type="expression" dxfId="636" priority="677">
      <formula>AND(BD40="同居",AND(BM40="",BF40&lt;&gt;COUNTA(BH40:BL40)))</formula>
    </cfRule>
  </conditionalFormatting>
  <conditionalFormatting sqref="BI40">
    <cfRule type="expression" dxfId="635" priority="670">
      <formula>AND(BD40="独居",OR(BH40:BM40&lt;&gt;""))</formula>
    </cfRule>
    <cfRule type="expression" dxfId="634" priority="676">
      <formula>AND(BD40="同居",AND(BM40="",BF40&lt;&gt;COUNTA(BH40:BL40)))</formula>
    </cfRule>
  </conditionalFormatting>
  <conditionalFormatting sqref="BJ40">
    <cfRule type="expression" dxfId="633" priority="669">
      <formula>AND(BD40="独居",OR(BH40:BM40&lt;&gt;""))</formula>
    </cfRule>
    <cfRule type="expression" dxfId="632" priority="675">
      <formula>AND(BD40="同居",AND(BM40="",BF40&lt;&gt;COUNTA(BH40:BL40)))</formula>
    </cfRule>
  </conditionalFormatting>
  <conditionalFormatting sqref="BK40">
    <cfRule type="expression" dxfId="631" priority="668">
      <formula>AND(BD40="独居",OR(BH40:BM40&lt;&gt;""))</formula>
    </cfRule>
    <cfRule type="expression" dxfId="630" priority="674">
      <formula>AND(BD40="同居",AND(BM40="",BF40&lt;&gt;COUNTA(BH40:BL40)))</formula>
    </cfRule>
  </conditionalFormatting>
  <conditionalFormatting sqref="BL40">
    <cfRule type="expression" dxfId="629" priority="667">
      <formula>AND(BD40="独居",OR(BH40:BM40&lt;&gt;""))</formula>
    </cfRule>
    <cfRule type="expression" dxfId="628" priority="673">
      <formula>AND(BD40="同居",AND(BM40="",BF40&lt;&gt;COUNTA(BH40:BL40)))</formula>
    </cfRule>
  </conditionalFormatting>
  <conditionalFormatting sqref="BM40">
    <cfRule type="expression" dxfId="627" priority="666">
      <formula>AND(BD40="独居",OR(BH40:BM40&lt;&gt;""))</formula>
    </cfRule>
    <cfRule type="expression" dxfId="626" priority="672">
      <formula>AND(BD40="同居",AND(BM40="",BF40&lt;&gt;COUNTA(BH40:BL40)))</formula>
    </cfRule>
  </conditionalFormatting>
  <conditionalFormatting sqref="CF40">
    <cfRule type="expression" dxfId="625" priority="453">
      <formula>FL40&lt;&gt;""</formula>
    </cfRule>
    <cfRule type="expression" dxfId="624" priority="665">
      <formula>CF40=""</formula>
    </cfRule>
  </conditionalFormatting>
  <conditionalFormatting sqref="CG40">
    <cfRule type="expression" dxfId="623" priority="452">
      <formula>FL40&lt;&gt;""</formula>
    </cfRule>
    <cfRule type="expression" dxfId="622" priority="664">
      <formula>CG40=""</formula>
    </cfRule>
  </conditionalFormatting>
  <conditionalFormatting sqref="CH40">
    <cfRule type="expression" dxfId="621" priority="451">
      <formula>FL40&lt;&gt;""</formula>
    </cfRule>
    <cfRule type="expression" dxfId="620" priority="663">
      <formula>CH40=""</formula>
    </cfRule>
  </conditionalFormatting>
  <conditionalFormatting sqref="CI40">
    <cfRule type="expression" dxfId="619" priority="450">
      <formula>FL40&lt;&gt;""</formula>
    </cfRule>
    <cfRule type="expression" dxfId="618" priority="662">
      <formula>CI40=""</formula>
    </cfRule>
  </conditionalFormatting>
  <conditionalFormatting sqref="CJ40">
    <cfRule type="expression" dxfId="617" priority="449">
      <formula>FL40&lt;&gt;""</formula>
    </cfRule>
    <cfRule type="expression" dxfId="616" priority="661">
      <formula>CJ40=""</formula>
    </cfRule>
  </conditionalFormatting>
  <conditionalFormatting sqref="CK40">
    <cfRule type="expression" dxfId="615" priority="448">
      <formula>FL40&lt;&gt;""</formula>
    </cfRule>
    <cfRule type="expression" dxfId="614" priority="660">
      <formula>CK40=""</formula>
    </cfRule>
  </conditionalFormatting>
  <conditionalFormatting sqref="CL40">
    <cfRule type="expression" dxfId="613" priority="447">
      <formula>FL40&lt;&gt;""</formula>
    </cfRule>
    <cfRule type="expression" dxfId="612" priority="659">
      <formula>CL40=""</formula>
    </cfRule>
  </conditionalFormatting>
  <conditionalFormatting sqref="CM40">
    <cfRule type="expression" dxfId="611" priority="446">
      <formula>FL40&lt;&gt;""</formula>
    </cfRule>
    <cfRule type="expression" dxfId="610" priority="658">
      <formula>CM40=""</formula>
    </cfRule>
  </conditionalFormatting>
  <conditionalFormatting sqref="CN40">
    <cfRule type="expression" dxfId="609" priority="522">
      <formula>AND(CM40=0,CN40&lt;&gt;"")</formula>
    </cfRule>
    <cfRule type="expression" dxfId="608" priority="657">
      <formula>AND(CM40&gt;0,CN40="")</formula>
    </cfRule>
  </conditionalFormatting>
  <conditionalFormatting sqref="CO40">
    <cfRule type="expression" dxfId="607" priority="445">
      <formula>FL40&lt;&gt;""</formula>
    </cfRule>
    <cfRule type="expression" dxfId="606" priority="655">
      <formula>AND(CO40&lt;&gt;"",OR(CP40:CS40&lt;&gt;""))</formula>
    </cfRule>
    <cfRule type="expression" dxfId="605" priority="656">
      <formula>AND(CO40="",AND(CP40:CS40=""))</formula>
    </cfRule>
  </conditionalFormatting>
  <conditionalFormatting sqref="CP40">
    <cfRule type="expression" dxfId="604" priority="444">
      <formula>FL40&lt;&gt;""</formula>
    </cfRule>
    <cfRule type="expression" dxfId="603" priority="653">
      <formula>AND(CO40&lt;&gt;"",OR(CP40:CS40&lt;&gt;""))</formula>
    </cfRule>
    <cfRule type="expression" dxfId="602" priority="654">
      <formula>AND(CO40="",AND(CP40:CS40=""))</formula>
    </cfRule>
  </conditionalFormatting>
  <conditionalFormatting sqref="CQ40">
    <cfRule type="expression" dxfId="601" priority="443">
      <formula>FL40&lt;&gt;""</formula>
    </cfRule>
    <cfRule type="expression" dxfId="600" priority="651">
      <formula>AND(CO40&lt;&gt;"",OR(CP40:CS40&lt;&gt;""))</formula>
    </cfRule>
    <cfRule type="expression" dxfId="599" priority="652">
      <formula>AND(CO40="",AND(CP40:CS40=""))</formula>
    </cfRule>
  </conditionalFormatting>
  <conditionalFormatting sqref="CR40">
    <cfRule type="expression" dxfId="598" priority="442">
      <formula>FL40&lt;&gt;""</formula>
    </cfRule>
    <cfRule type="expression" dxfId="597" priority="649">
      <formula>AND(CO40&lt;&gt;"",OR(CP40:CS40&lt;&gt;""))</formula>
    </cfRule>
    <cfRule type="expression" dxfId="596" priority="650">
      <formula>AND(CO40="",AND(CP40:CS40=""))</formula>
    </cfRule>
  </conditionalFormatting>
  <conditionalFormatting sqref="CS40">
    <cfRule type="expression" dxfId="595" priority="441">
      <formula>FL40&lt;&gt;""</formula>
    </cfRule>
    <cfRule type="expression" dxfId="594" priority="647">
      <formula>AND(CO40&lt;&gt;"",OR(CP40:CS40&lt;&gt;""))</formula>
    </cfRule>
    <cfRule type="expression" dxfId="593" priority="648">
      <formula>AND(CO40="",AND(CP40:CS40=""))</formula>
    </cfRule>
  </conditionalFormatting>
  <conditionalFormatting sqref="CT40">
    <cfRule type="expression" dxfId="592" priority="440">
      <formula>FL40&lt;&gt;""</formula>
    </cfRule>
    <cfRule type="expression" dxfId="591" priority="646">
      <formula>CT40=""</formula>
    </cfRule>
  </conditionalFormatting>
  <conditionalFormatting sqref="CU40">
    <cfRule type="expression" dxfId="590" priority="439">
      <formula>FL40&lt;&gt;""</formula>
    </cfRule>
    <cfRule type="expression" dxfId="589" priority="645">
      <formula>CU40=""</formula>
    </cfRule>
  </conditionalFormatting>
  <conditionalFormatting sqref="CV40">
    <cfRule type="expression" dxfId="588" priority="438">
      <formula>FL40&lt;&gt;""</formula>
    </cfRule>
    <cfRule type="expression" dxfId="587" priority="643">
      <formula>AND(CV40&lt;&gt;"",OR(CW40:DH40&lt;&gt;""))</formula>
    </cfRule>
    <cfRule type="expression" dxfId="586" priority="644">
      <formula>AND(CV40="",AND(CW40:DH40=""))</formula>
    </cfRule>
  </conditionalFormatting>
  <conditionalFormatting sqref="CW40">
    <cfRule type="expression" dxfId="585" priority="437">
      <formula>FL40&lt;&gt;""</formula>
    </cfRule>
    <cfRule type="expression" dxfId="584" priority="617">
      <formula>AND(CX40&lt;&gt;"",CW40="")</formula>
    </cfRule>
    <cfRule type="expression" dxfId="583" priority="641">
      <formula>AND(CV40&lt;&gt;"",OR(CW40:DH40&lt;&gt;""))</formula>
    </cfRule>
    <cfRule type="expression" dxfId="582" priority="642">
      <formula>AND(CV40="",AND(CW40:DH40=""))</formula>
    </cfRule>
  </conditionalFormatting>
  <conditionalFormatting sqref="CX40">
    <cfRule type="expression" dxfId="581" priority="436">
      <formula>FL40&lt;&gt;""</formula>
    </cfRule>
    <cfRule type="expression" dxfId="580" priority="618">
      <formula>AND(CW40&lt;&gt;"",CX40="")</formula>
    </cfRule>
    <cfRule type="expression" dxfId="579" priority="639">
      <formula>AND(CV40&lt;&gt;"",OR(CW40:DH40&lt;&gt;""))</formula>
    </cfRule>
    <cfRule type="expression" dxfId="578" priority="640">
      <formula>AND(CV40="",AND(CW40:DH40=""))</formula>
    </cfRule>
  </conditionalFormatting>
  <conditionalFormatting sqref="CY40">
    <cfRule type="expression" dxfId="577" priority="435">
      <formula>FL40&lt;&gt;""</formula>
    </cfRule>
    <cfRule type="expression" dxfId="576" priority="637">
      <formula>AND(CV40&lt;&gt;"",OR(CW40:DH40&lt;&gt;""))</formula>
    </cfRule>
    <cfRule type="expression" dxfId="575" priority="638">
      <formula>AND(CV40="",AND(CW40:DH40=""))</formula>
    </cfRule>
  </conditionalFormatting>
  <conditionalFormatting sqref="CZ40">
    <cfRule type="expression" dxfId="574" priority="434">
      <formula>FL40&lt;&gt;""</formula>
    </cfRule>
    <cfRule type="expression" dxfId="573" priority="615">
      <formula>AND(DA40&lt;&gt;"",CZ40="")</formula>
    </cfRule>
    <cfRule type="expression" dxfId="572" priority="635">
      <formula>AND(CV40&lt;&gt;"",OR(CW40:DH40&lt;&gt;""))</formula>
    </cfRule>
    <cfRule type="expression" dxfId="571" priority="636">
      <formula>AND(CV40="",AND(CW40:DH40=""))</formula>
    </cfRule>
  </conditionalFormatting>
  <conditionalFormatting sqref="DA40">
    <cfRule type="expression" dxfId="570" priority="433">
      <formula>FL40&lt;&gt;""</formula>
    </cfRule>
    <cfRule type="expression" dxfId="569" priority="616">
      <formula>AND(CZ40&lt;&gt;"",DA40="")</formula>
    </cfRule>
    <cfRule type="expression" dxfId="568" priority="633">
      <formula>AND(CV40&lt;&gt;"",OR(CW40:DH40&lt;&gt;""))</formula>
    </cfRule>
    <cfRule type="expression" dxfId="567" priority="634">
      <formula>AND(CV40="",AND(CW40:DH40=""))</formula>
    </cfRule>
  </conditionalFormatting>
  <conditionalFormatting sqref="DB40">
    <cfRule type="expression" dxfId="566" priority="432">
      <formula>FL40&lt;&gt;""</formula>
    </cfRule>
    <cfRule type="expression" dxfId="565" priority="631">
      <formula>AND(CV40&lt;&gt;"",OR(CW40:DH40&lt;&gt;""))</formula>
    </cfRule>
    <cfRule type="expression" dxfId="564" priority="632">
      <formula>AND(CV40="",AND(CW40:DH40=""))</formula>
    </cfRule>
  </conditionalFormatting>
  <conditionalFormatting sqref="DC40">
    <cfRule type="expression" dxfId="563" priority="431">
      <formula>FL40&lt;&gt;""</formula>
    </cfRule>
    <cfRule type="expression" dxfId="562" priority="629">
      <formula>AND(CV40&lt;&gt;"",OR(CW40:DH40&lt;&gt;""))</formula>
    </cfRule>
    <cfRule type="expression" dxfId="561" priority="630">
      <formula>AND(CV40="",AND(CW40:DH40=""))</formula>
    </cfRule>
  </conditionalFormatting>
  <conditionalFormatting sqref="DD40">
    <cfRule type="expression" dxfId="560" priority="430">
      <formula>FL40&lt;&gt;""</formula>
    </cfRule>
    <cfRule type="expression" dxfId="559" priority="627">
      <formula>AND(CV40&lt;&gt;"",OR(CW40:DH40&lt;&gt;""))</formula>
    </cfRule>
    <cfRule type="expression" dxfId="558" priority="628">
      <formula>AND(CV40="",AND(CW40:DH40=""))</formula>
    </cfRule>
  </conditionalFormatting>
  <conditionalFormatting sqref="DE40">
    <cfRule type="expression" dxfId="557" priority="429">
      <formula>FL40&lt;&gt;""</formula>
    </cfRule>
    <cfRule type="expression" dxfId="556" priority="611">
      <formula>AND(DF40&lt;&gt;"",DE40="")</formula>
    </cfRule>
    <cfRule type="expression" dxfId="555" priority="625">
      <formula>AND(CV40&lt;&gt;"",OR(CW40:DH40&lt;&gt;""))</formula>
    </cfRule>
    <cfRule type="expression" dxfId="554" priority="626">
      <formula>AND(CV40="",AND(CW40:DH40=""))</formula>
    </cfRule>
  </conditionalFormatting>
  <conditionalFormatting sqref="DF40">
    <cfRule type="expression" dxfId="553" priority="428">
      <formula>FL40&lt;&gt;""</formula>
    </cfRule>
    <cfRule type="expression" dxfId="552" priority="612">
      <formula>AND(DE40&lt;&gt;"",DF40="")</formula>
    </cfRule>
    <cfRule type="expression" dxfId="551" priority="623">
      <formula>AND(CV40&lt;&gt;"",OR(CW40:DH40&lt;&gt;""))</formula>
    </cfRule>
    <cfRule type="expression" dxfId="550" priority="624">
      <formula>AND(CV40="",AND(CW40:DH40=""))</formula>
    </cfRule>
  </conditionalFormatting>
  <conditionalFormatting sqref="DG40">
    <cfRule type="expression" dxfId="549" priority="427">
      <formula>FL40&lt;&gt;""</formula>
    </cfRule>
    <cfRule type="expression" dxfId="548" priority="621">
      <formula>AND(CV40&lt;&gt;"",OR(CW40:DH40&lt;&gt;""))</formula>
    </cfRule>
    <cfRule type="expression" dxfId="547" priority="622">
      <formula>AND(CV40="",AND(CW40:DH40=""))</formula>
    </cfRule>
  </conditionalFormatting>
  <conditionalFormatting sqref="DH40">
    <cfRule type="expression" dxfId="546" priority="426">
      <formula>FL40&lt;&gt;""</formula>
    </cfRule>
    <cfRule type="expression" dxfId="545" priority="619">
      <formula>AND(CV40&lt;&gt;"",OR(CW40:DH40&lt;&gt;""))</formula>
    </cfRule>
    <cfRule type="expression" dxfId="544" priority="620">
      <formula>AND(CV40="",AND(CW40:DH40=""))</formula>
    </cfRule>
  </conditionalFormatting>
  <conditionalFormatting sqref="DI40">
    <cfRule type="expression" dxfId="543" priority="425">
      <formula>FL40&lt;&gt;""</formula>
    </cfRule>
    <cfRule type="expression" dxfId="542" priority="614">
      <formula>DI40=""</formula>
    </cfRule>
  </conditionalFormatting>
  <conditionalFormatting sqref="DJ40">
    <cfRule type="expression" dxfId="541" priority="424">
      <formula>FL40&lt;&gt;""</formula>
    </cfRule>
    <cfRule type="expression" dxfId="540" priority="613">
      <formula>AND(DI40&lt;&gt;"自立",DJ40="")</formula>
    </cfRule>
  </conditionalFormatting>
  <conditionalFormatting sqref="DK40">
    <cfRule type="expression" dxfId="539" priority="423">
      <formula>FL40&lt;&gt;""</formula>
    </cfRule>
    <cfRule type="expression" dxfId="538" priority="610">
      <formula>DK40=""</formula>
    </cfRule>
  </conditionalFormatting>
  <conditionalFormatting sqref="DL40">
    <cfRule type="expression" dxfId="537" priority="608">
      <formula>AND(DK40&lt;&gt;"アレルギー食",DL40&lt;&gt;"")</formula>
    </cfRule>
    <cfRule type="expression" dxfId="536" priority="609">
      <formula>AND(DK40="アレルギー食",DL40="")</formula>
    </cfRule>
  </conditionalFormatting>
  <conditionalFormatting sqref="DM40">
    <cfRule type="expression" dxfId="535" priority="422">
      <formula>FL40&lt;&gt;""</formula>
    </cfRule>
    <cfRule type="expression" dxfId="534" priority="607">
      <formula>DM40=""</formula>
    </cfRule>
  </conditionalFormatting>
  <conditionalFormatting sqref="DN40">
    <cfRule type="expression" dxfId="533" priority="421">
      <formula>FL40&lt;&gt;""</formula>
    </cfRule>
    <cfRule type="expression" dxfId="532" priority="601">
      <formula>AND(DN40&lt;&gt;"",DM40="")</formula>
    </cfRule>
    <cfRule type="expression" dxfId="531" priority="605">
      <formula>AND(DM40&lt;&gt;"自立",DN40="")</formula>
    </cfRule>
    <cfRule type="expression" dxfId="530" priority="606">
      <formula>AND(DM40="自立",DN40&lt;&gt;"")</formula>
    </cfRule>
  </conditionalFormatting>
  <conditionalFormatting sqref="DO40">
    <cfRule type="expression" dxfId="529" priority="420">
      <formula>FL40&lt;&gt;""</formula>
    </cfRule>
    <cfRule type="expression" dxfId="528" priority="604">
      <formula>DO40=""</formula>
    </cfRule>
  </conditionalFormatting>
  <conditionalFormatting sqref="DP40">
    <cfRule type="expression" dxfId="527" priority="419">
      <formula>FL40&lt;&gt;""</formula>
    </cfRule>
    <cfRule type="expression" dxfId="526" priority="600">
      <formula>AND(DP40&lt;&gt;"",DO40="")</formula>
    </cfRule>
    <cfRule type="expression" dxfId="525" priority="602">
      <formula>AND(DO40&lt;&gt;"自立",DP40="")</formula>
    </cfRule>
    <cfRule type="expression" dxfId="524" priority="603">
      <formula>AND(DO40="自立",DP40&lt;&gt;"")</formula>
    </cfRule>
  </conditionalFormatting>
  <conditionalFormatting sqref="DQ40">
    <cfRule type="expression" dxfId="523" priority="418">
      <formula>FL40&lt;&gt;""</formula>
    </cfRule>
    <cfRule type="expression" dxfId="522" priority="599">
      <formula>DQ40=""</formula>
    </cfRule>
  </conditionalFormatting>
  <conditionalFormatting sqref="DR40">
    <cfRule type="expression" dxfId="521" priority="417">
      <formula>FL40&lt;&gt;""</formula>
    </cfRule>
    <cfRule type="expression" dxfId="520" priority="596">
      <formula>AND(DR40&lt;&gt;"",DQ40="")</formula>
    </cfRule>
    <cfRule type="expression" dxfId="519" priority="597">
      <formula>AND(DQ40&lt;&gt;"自立",DR40="")</formula>
    </cfRule>
    <cfRule type="expression" dxfId="518" priority="598">
      <formula>AND(DQ40="自立",DR40&lt;&gt;"")</formula>
    </cfRule>
  </conditionalFormatting>
  <conditionalFormatting sqref="DS40">
    <cfRule type="expression" dxfId="517" priority="416">
      <formula>FL40&lt;&gt;""</formula>
    </cfRule>
    <cfRule type="expression" dxfId="516" priority="595">
      <formula>DS40=""</formula>
    </cfRule>
  </conditionalFormatting>
  <conditionalFormatting sqref="DU40">
    <cfRule type="expression" dxfId="515" priority="414">
      <formula>FL40&lt;&gt;""</formula>
    </cfRule>
    <cfRule type="expression" dxfId="514" priority="594">
      <formula>DU40=""</formula>
    </cfRule>
  </conditionalFormatting>
  <conditionalFormatting sqref="DZ40">
    <cfRule type="expression" dxfId="513" priority="412">
      <formula>FL40&lt;&gt;""</formula>
    </cfRule>
    <cfRule type="expression" dxfId="512" priority="544">
      <formula>AND(EA40&lt;&gt;"",DZ40&lt;&gt;"その他")</formula>
    </cfRule>
    <cfRule type="expression" dxfId="511" priority="593">
      <formula>DZ40=""</formula>
    </cfRule>
  </conditionalFormatting>
  <conditionalFormatting sqref="EA40">
    <cfRule type="expression" dxfId="510" priority="591">
      <formula>AND(DZ40&lt;&gt;"その他",EA40&lt;&gt;"")</formula>
    </cfRule>
    <cfRule type="expression" dxfId="509" priority="592">
      <formula>AND(DZ40="その他",EA40="")</formula>
    </cfRule>
  </conditionalFormatting>
  <conditionalFormatting sqref="EB40">
    <cfRule type="expression" dxfId="508" priority="411">
      <formula>FL40&lt;&gt;""</formula>
    </cfRule>
    <cfRule type="expression" dxfId="507" priority="590">
      <formula>AND(EB40:EH40="")</formula>
    </cfRule>
  </conditionalFormatting>
  <conditionalFormatting sqref="EC40">
    <cfRule type="expression" dxfId="506" priority="410">
      <formula>FL40&lt;&gt;""</formula>
    </cfRule>
    <cfRule type="expression" dxfId="505" priority="589">
      <formula>AND(EB40:EH40="")</formula>
    </cfRule>
  </conditionalFormatting>
  <conditionalFormatting sqref="ED40">
    <cfRule type="expression" dxfId="504" priority="409">
      <formula>FL40&lt;&gt;""</formula>
    </cfRule>
    <cfRule type="expression" dxfId="503" priority="588">
      <formula>AND(EB40:EH40="")</formula>
    </cfRule>
  </conditionalFormatting>
  <conditionalFormatting sqref="EE40">
    <cfRule type="expression" dxfId="502" priority="408">
      <formula>FL40&lt;&gt;""</formula>
    </cfRule>
    <cfRule type="expression" dxfId="501" priority="587">
      <formula>AND(EB40:EH40="")</formula>
    </cfRule>
  </conditionalFormatting>
  <conditionalFormatting sqref="EF40">
    <cfRule type="expression" dxfId="500" priority="407">
      <formula>FL40&lt;&gt;""</formula>
    </cfRule>
    <cfRule type="expression" dxfId="499" priority="586">
      <formula>AND(EB40:EH40="")</formula>
    </cfRule>
  </conditionalFormatting>
  <conditionalFormatting sqref="EG40">
    <cfRule type="expression" dxfId="498" priority="406">
      <formula>FL40&lt;&gt;""</formula>
    </cfRule>
    <cfRule type="expression" dxfId="497" priority="585">
      <formula>AND(EB40:EH40="")</formula>
    </cfRule>
  </conditionalFormatting>
  <conditionalFormatting sqref="EH40">
    <cfRule type="expression" dxfId="496" priority="405">
      <formula>FL40&lt;&gt;""</formula>
    </cfRule>
    <cfRule type="expression" dxfId="495" priority="584">
      <formula>AND(EB40:EH40="")</formula>
    </cfRule>
  </conditionalFormatting>
  <conditionalFormatting sqref="EK40">
    <cfRule type="expression" dxfId="494" priority="404">
      <formula>FL40&lt;&gt;""</formula>
    </cfRule>
    <cfRule type="expression" dxfId="493" priority="582">
      <formula>AND(EJ40&lt;&gt;"",EK40&lt;&gt;"")</formula>
    </cfRule>
    <cfRule type="expression" dxfId="492" priority="583">
      <formula>AND(EJ40="",EK40="")</formula>
    </cfRule>
  </conditionalFormatting>
  <conditionalFormatting sqref="EL40">
    <cfRule type="expression" dxfId="491" priority="403">
      <formula>FL40&lt;&gt;""</formula>
    </cfRule>
    <cfRule type="expression" dxfId="490" priority="580">
      <formula>AND(EJ40&lt;&gt;"",EL40&lt;&gt;"")</formula>
    </cfRule>
    <cfRule type="expression" dxfId="489" priority="581">
      <formula>AND(EJ40="",EL40="")</formula>
    </cfRule>
  </conditionalFormatting>
  <conditionalFormatting sqref="EM40">
    <cfRule type="expression" dxfId="488" priority="402">
      <formula>FL40&lt;&gt;""</formula>
    </cfRule>
    <cfRule type="expression" dxfId="487" priority="578">
      <formula>AND(EJ40&lt;&gt;"",EM40&lt;&gt;"")</formula>
    </cfRule>
    <cfRule type="expression" dxfId="486" priority="579">
      <formula>AND(EJ40="",EM40="")</formula>
    </cfRule>
  </conditionalFormatting>
  <conditionalFormatting sqref="EO40">
    <cfRule type="expression" dxfId="485" priority="572">
      <formula>AND(EJ40&lt;&gt;"",EO40&lt;&gt;"")</formula>
    </cfRule>
    <cfRule type="expression" dxfId="484" priority="576">
      <formula>AND(EO40&lt;&gt;"",EN40="")</formula>
    </cfRule>
    <cfRule type="expression" dxfId="483" priority="577">
      <formula>AND(EN40&lt;&gt;"",EO40="")</formula>
    </cfRule>
  </conditionalFormatting>
  <conditionalFormatting sqref="EP40">
    <cfRule type="expression" dxfId="482" priority="571">
      <formula>AND(EJ40&lt;&gt;"",EP40&lt;&gt;"")</formula>
    </cfRule>
    <cfRule type="expression" dxfId="481" priority="574">
      <formula>AND(EP40&lt;&gt;"",EN40="")</formula>
    </cfRule>
    <cfRule type="expression" dxfId="480" priority="575">
      <formula>AND(EN40&lt;&gt;"",EP40="")</formula>
    </cfRule>
  </conditionalFormatting>
  <conditionalFormatting sqref="EN40">
    <cfRule type="expression" dxfId="479" priority="573">
      <formula>AND(EJ40&lt;&gt;"",EN40&lt;&gt;"")</formula>
    </cfRule>
  </conditionalFormatting>
  <conditionalFormatting sqref="ER40">
    <cfRule type="expression" dxfId="478" priority="401">
      <formula>FL40&lt;&gt;""</formula>
    </cfRule>
    <cfRule type="expression" dxfId="477" priority="569">
      <formula>AND(EQ40&lt;&gt;"",ER40&lt;&gt;"")</formula>
    </cfRule>
    <cfRule type="expression" dxfId="476" priority="570">
      <formula>AND(EQ40="",ER40="")</formula>
    </cfRule>
  </conditionalFormatting>
  <conditionalFormatting sqref="ES40">
    <cfRule type="expression" dxfId="475" priority="400">
      <formula>FL40&lt;&gt;""</formula>
    </cfRule>
    <cfRule type="expression" dxfId="474" priority="567">
      <formula>AND(EQ40&lt;&gt;"",ES40&lt;&gt;"")</formula>
    </cfRule>
    <cfRule type="expression" dxfId="473" priority="568">
      <formula>AND(EQ40="",ES40="")</formula>
    </cfRule>
  </conditionalFormatting>
  <conditionalFormatting sqref="ET40">
    <cfRule type="expression" dxfId="472" priority="399">
      <formula>FL40&lt;&gt;""</formula>
    </cfRule>
    <cfRule type="expression" dxfId="471" priority="565">
      <formula>AND(EQ40&lt;&gt;"",ET40&lt;&gt;"")</formula>
    </cfRule>
    <cfRule type="expression" dxfId="470" priority="566">
      <formula>AND(EQ40="",ET40="")</formula>
    </cfRule>
  </conditionalFormatting>
  <conditionalFormatting sqref="EV40">
    <cfRule type="expression" dxfId="469" priority="559">
      <formula>AND(EQ40&lt;&gt;"",EV40&lt;&gt;"")</formula>
    </cfRule>
    <cfRule type="expression" dxfId="468" priority="563">
      <formula>AND(EV40&lt;&gt;"",EU40="")</formula>
    </cfRule>
    <cfRule type="expression" dxfId="467" priority="564">
      <formula>AND(EU40&lt;&gt;"",EV40="")</formula>
    </cfRule>
  </conditionalFormatting>
  <conditionalFormatting sqref="EW40">
    <cfRule type="expression" dxfId="466" priority="558">
      <formula>AND(EQ40&lt;&gt;"",EW40&lt;&gt;"")</formula>
    </cfRule>
    <cfRule type="expression" dxfId="465" priority="561">
      <formula>AND(EW40&lt;&gt;"",EU40="")</formula>
    </cfRule>
    <cfRule type="expression" dxfId="464" priority="562">
      <formula>AND(EU40&lt;&gt;"",EW40="")</formula>
    </cfRule>
  </conditionalFormatting>
  <conditionalFormatting sqref="EU40">
    <cfRule type="expression" dxfId="463" priority="560">
      <formula>AND(EQ40&lt;&gt;"",EU40&lt;&gt;"")</formula>
    </cfRule>
  </conditionalFormatting>
  <conditionalFormatting sqref="EQ40">
    <cfRule type="expression" dxfId="462" priority="557">
      <formula>AND(EQ40&lt;&gt;"",OR(ER40:EW40&lt;&gt;""))</formula>
    </cfRule>
  </conditionalFormatting>
  <conditionalFormatting sqref="EJ40">
    <cfRule type="expression" dxfId="461" priority="556">
      <formula>AND(EJ40&lt;&gt;"",OR(EK40:EP40&lt;&gt;""))</formula>
    </cfRule>
  </conditionalFormatting>
  <conditionalFormatting sqref="EX40">
    <cfRule type="expression" dxfId="460" priority="398">
      <formula>FL40&lt;&gt;""</formula>
    </cfRule>
    <cfRule type="expression" dxfId="459" priority="555">
      <formula>AND(EX40:FC40="")</formula>
    </cfRule>
  </conditionalFormatting>
  <conditionalFormatting sqref="EY40">
    <cfRule type="expression" dxfId="458" priority="397">
      <formula>FL40&lt;&gt;""</formula>
    </cfRule>
    <cfRule type="expression" dxfId="457" priority="554">
      <formula>AND(EX40:FC40="")</formula>
    </cfRule>
  </conditionalFormatting>
  <conditionalFormatting sqref="EZ40">
    <cfRule type="expression" dxfId="456" priority="396">
      <formula>FL40&lt;&gt;""</formula>
    </cfRule>
    <cfRule type="expression" dxfId="455" priority="553">
      <formula>AND(EX40:FC40="")</formula>
    </cfRule>
  </conditionalFormatting>
  <conditionalFormatting sqref="FA40">
    <cfRule type="expression" dxfId="454" priority="395">
      <formula>FL40&lt;&gt;""</formula>
    </cfRule>
    <cfRule type="expression" dxfId="453" priority="552">
      <formula>AND(EX40:FC40="")</formula>
    </cfRule>
  </conditionalFormatting>
  <conditionalFormatting sqref="FC40">
    <cfRule type="expression" dxfId="452" priority="393">
      <formula>FL40&lt;&gt;""</formula>
    </cfRule>
    <cfRule type="expression" dxfId="451" priority="551">
      <formula>AND(EX40:FC40="")</formula>
    </cfRule>
  </conditionalFormatting>
  <conditionalFormatting sqref="FB40">
    <cfRule type="expression" dxfId="450" priority="394">
      <formula>FL40&lt;&gt;""</formula>
    </cfRule>
    <cfRule type="expression" dxfId="449" priority="550">
      <formula>AND(EX40:FC40="")</formula>
    </cfRule>
  </conditionalFormatting>
  <conditionalFormatting sqref="FD40">
    <cfRule type="expression" dxfId="448" priority="392">
      <formula>FL40&lt;&gt;""</formula>
    </cfRule>
    <cfRule type="expression" dxfId="447" priority="549">
      <formula>FD40=""</formula>
    </cfRule>
  </conditionalFormatting>
  <conditionalFormatting sqref="FE40">
    <cfRule type="expression" dxfId="446" priority="547">
      <formula>AND(FD40&lt;&gt;"2人以上の体制",FE40&lt;&gt;"")</formula>
    </cfRule>
    <cfRule type="expression" dxfId="445" priority="548">
      <formula>AND(FD40="2人以上の体制",FE40="")</formula>
    </cfRule>
  </conditionalFormatting>
  <conditionalFormatting sqref="FF40">
    <cfRule type="expression" dxfId="444" priority="391">
      <formula>FL40&lt;&gt;""</formula>
    </cfRule>
    <cfRule type="expression" dxfId="443" priority="546">
      <formula>FF40=""</formula>
    </cfRule>
  </conditionalFormatting>
  <conditionalFormatting sqref="FG40">
    <cfRule type="expression" dxfId="442" priority="390">
      <formula>FL40&lt;&gt;""</formula>
    </cfRule>
    <cfRule type="expression" dxfId="441" priority="545">
      <formula>FG40=""</formula>
    </cfRule>
  </conditionalFormatting>
  <conditionalFormatting sqref="BN40">
    <cfRule type="expression" dxfId="440" priority="464">
      <formula>FL40&lt;&gt;""</formula>
    </cfRule>
    <cfRule type="expression" dxfId="439" priority="543">
      <formula>BN40=""</formula>
    </cfRule>
  </conditionalFormatting>
  <conditionalFormatting sqref="BO40">
    <cfRule type="expression" dxfId="438" priority="463">
      <formula>FL40&lt;&gt;""</formula>
    </cfRule>
    <cfRule type="expression" dxfId="437" priority="542">
      <formula>BO40=""</formula>
    </cfRule>
  </conditionalFormatting>
  <conditionalFormatting sqref="BP40">
    <cfRule type="expression" dxfId="436" priority="462">
      <formula>FL40&lt;&gt;""</formula>
    </cfRule>
    <cfRule type="expression" dxfId="435" priority="541">
      <formula>BP40=""</formula>
    </cfRule>
  </conditionalFormatting>
  <conditionalFormatting sqref="BQ40">
    <cfRule type="expression" dxfId="434" priority="461">
      <formula>FL40&lt;&gt;""</formula>
    </cfRule>
    <cfRule type="expression" dxfId="433" priority="530">
      <formula>AND(BQ40:BR40="")</formula>
    </cfRule>
  </conditionalFormatting>
  <conditionalFormatting sqref="BR40">
    <cfRule type="expression" dxfId="432" priority="460">
      <formula>FL40&lt;&gt;""</formula>
    </cfRule>
    <cfRule type="expression" dxfId="431" priority="540">
      <formula>AND(BQ40:BR40="")</formula>
    </cfRule>
  </conditionalFormatting>
  <conditionalFormatting sqref="BT40">
    <cfRule type="expression" dxfId="430" priority="535">
      <formula>AND(BS40="",BT40&lt;&gt;"")</formula>
    </cfRule>
    <cfRule type="expression" dxfId="429" priority="539">
      <formula>AND(BS40&lt;&gt;"",BT40="")</formula>
    </cfRule>
  </conditionalFormatting>
  <conditionalFormatting sqref="BU40">
    <cfRule type="expression" dxfId="428" priority="534">
      <formula>AND(BS40="",BU40&lt;&gt;"")</formula>
    </cfRule>
    <cfRule type="expression" dxfId="427" priority="538">
      <formula>AND(BS40&lt;&gt;"",BU40="")</formula>
    </cfRule>
  </conditionalFormatting>
  <conditionalFormatting sqref="BV40">
    <cfRule type="expression" dxfId="426" priority="533">
      <formula>AND(BS40="",BV40&lt;&gt;"")</formula>
    </cfRule>
    <cfRule type="expression" dxfId="425" priority="537">
      <formula>AND(BS40&lt;&gt;"",AND(BV40:BW40=""))</formula>
    </cfRule>
  </conditionalFormatting>
  <conditionalFormatting sqref="BW40">
    <cfRule type="expression" dxfId="424" priority="532">
      <formula>AND(BS40="",BW40&lt;&gt;"")</formula>
    </cfRule>
    <cfRule type="expression" dxfId="423" priority="536">
      <formula>AND(BS40&lt;&gt;"",AND(BV40:BW40=""))</formula>
    </cfRule>
  </conditionalFormatting>
  <conditionalFormatting sqref="BS40">
    <cfRule type="expression" dxfId="422" priority="531">
      <formula>AND(BS40="",OR(BT40:BW40&lt;&gt;""))</formula>
    </cfRule>
  </conditionalFormatting>
  <conditionalFormatting sqref="BX40">
    <cfRule type="expression" dxfId="421" priority="459">
      <formula>FL40&lt;&gt;""</formula>
    </cfRule>
    <cfRule type="expression" dxfId="420" priority="529">
      <formula>BX40=""</formula>
    </cfRule>
  </conditionalFormatting>
  <conditionalFormatting sqref="BY40">
    <cfRule type="expression" dxfId="419" priority="458">
      <formula>FL40&lt;&gt;""</formula>
    </cfRule>
    <cfRule type="expression" dxfId="418" priority="528">
      <formula>BY40=""</formula>
    </cfRule>
  </conditionalFormatting>
  <conditionalFormatting sqref="CB40">
    <cfRule type="expression" dxfId="417" priority="457">
      <formula>FL40&lt;&gt;""</formula>
    </cfRule>
    <cfRule type="expression" dxfId="416" priority="527">
      <formula>CB40=""</formula>
    </cfRule>
  </conditionalFormatting>
  <conditionalFormatting sqref="CC40">
    <cfRule type="expression" dxfId="415" priority="456">
      <formula>FL40&lt;&gt;""</formula>
    </cfRule>
    <cfRule type="expression" dxfId="414" priority="526">
      <formula>CC40=""</formula>
    </cfRule>
  </conditionalFormatting>
  <conditionalFormatting sqref="CD40">
    <cfRule type="expression" dxfId="413" priority="455">
      <formula>FL40&lt;&gt;""</formula>
    </cfRule>
    <cfRule type="expression" dxfId="412" priority="525">
      <formula>CD40=""</formula>
    </cfRule>
  </conditionalFormatting>
  <conditionalFormatting sqref="FJ40">
    <cfRule type="expression" dxfId="411" priority="524">
      <formula>FJ40=""</formula>
    </cfRule>
  </conditionalFormatting>
  <conditionalFormatting sqref="H40">
    <cfRule type="expression" dxfId="410" priority="505">
      <formula>FL40&lt;&gt;""</formula>
    </cfRule>
    <cfRule type="expression" dxfId="409" priority="521">
      <formula>H40=""</formula>
    </cfRule>
  </conditionalFormatting>
  <conditionalFormatting sqref="B40">
    <cfRule type="expression" dxfId="408" priority="389">
      <formula>FL40&lt;&gt;""</formula>
    </cfRule>
    <cfRule type="expression" dxfId="407" priority="520">
      <formula>B40=""</formula>
    </cfRule>
  </conditionalFormatting>
  <conditionalFormatting sqref="CE40">
    <cfRule type="expression" dxfId="406" priority="454">
      <formula>FL40&lt;&gt;""</formula>
    </cfRule>
    <cfRule type="expression" dxfId="405" priority="519">
      <formula>CE40=""</formula>
    </cfRule>
  </conditionalFormatting>
  <conditionalFormatting sqref="EI40">
    <cfRule type="expression" dxfId="404" priority="518">
      <formula>AND(OR(EB40:EG40&lt;&gt;""),EI40="")</formula>
    </cfRule>
  </conditionalFormatting>
  <conditionalFormatting sqref="BD40">
    <cfRule type="expression" dxfId="403" priority="465">
      <formula>FL40&lt;&gt;""</formula>
    </cfRule>
    <cfRule type="expression" dxfId="402" priority="517">
      <formula>BD40=""</formula>
    </cfRule>
  </conditionalFormatting>
  <conditionalFormatting sqref="BE40">
    <cfRule type="expression" dxfId="401" priority="516">
      <formula>AND(BD40="同居",AND(BE40="",BF40=""))</formula>
    </cfRule>
  </conditionalFormatting>
  <conditionalFormatting sqref="CA40">
    <cfRule type="expression" dxfId="400" priority="515">
      <formula>AND(BZ40&lt;&gt;"",CA40="")</formula>
    </cfRule>
  </conditionalFormatting>
  <conditionalFormatting sqref="BZ40">
    <cfRule type="expression" dxfId="399" priority="514">
      <formula>AND(BZ40="",CA40&lt;&gt;"")</formula>
    </cfRule>
  </conditionalFormatting>
  <conditionalFormatting sqref="DT40">
    <cfRule type="expression" dxfId="398" priority="415">
      <formula>FL40&lt;&gt;""</formula>
    </cfRule>
    <cfRule type="expression" dxfId="397" priority="511">
      <formula>AND(DT40&lt;&gt;"",DS40="")</formula>
    </cfRule>
    <cfRule type="expression" dxfId="396" priority="512">
      <formula>AND(DS40&lt;&gt;"自立",DT40="")</formula>
    </cfRule>
    <cfRule type="expression" dxfId="395" priority="513">
      <formula>AND(DS40="自立",DT40&lt;&gt;"")</formula>
    </cfRule>
  </conditionalFormatting>
  <conditionalFormatting sqref="DV40">
    <cfRule type="expression" dxfId="394" priority="413">
      <formula>FL40&lt;&gt;""</formula>
    </cfRule>
    <cfRule type="expression" dxfId="393" priority="508">
      <formula>AND(DV40&lt;&gt;"",DU40="")</formula>
    </cfRule>
    <cfRule type="expression" dxfId="392" priority="509">
      <formula>AND(DU40="自立",DV40&lt;&gt;"")</formula>
    </cfRule>
    <cfRule type="expression" dxfId="391" priority="510">
      <formula>AND(DU40&lt;&gt;"自立",DV40="")</formula>
    </cfRule>
  </conditionalFormatting>
  <conditionalFormatting sqref="I40">
    <cfRule type="expression" dxfId="390" priority="507">
      <formula>I40=""</formula>
    </cfRule>
  </conditionalFormatting>
  <conditionalFormatting sqref="O40">
    <cfRule type="expression" dxfId="389" priority="501">
      <formula>FL40&lt;&gt;""</formula>
    </cfRule>
    <cfRule type="expression" dxfId="388" priority="506">
      <formula>O40=""</formula>
    </cfRule>
  </conditionalFormatting>
  <conditionalFormatting sqref="FM40">
    <cfRule type="expression" dxfId="387" priority="384">
      <formula>AND(FM40="",AND(P40:FI40=""))</formula>
    </cfRule>
    <cfRule type="expression" dxfId="386" priority="385">
      <formula>AND(FM40&lt;&gt;"",OR(P40:FI40&lt;&gt;""))</formula>
    </cfRule>
  </conditionalFormatting>
  <conditionalFormatting sqref="FL40">
    <cfRule type="expression" dxfId="385" priority="386">
      <formula>AND(FL40="",AND(P40:FI40=""))</formula>
    </cfRule>
    <cfRule type="expression" dxfId="384" priority="388">
      <formula>AND(FL40&lt;&gt;"",OR(P40:FI40&lt;&gt;""))</formula>
    </cfRule>
  </conditionalFormatting>
  <conditionalFormatting sqref="FK40">
    <cfRule type="expression" dxfId="383" priority="387">
      <formula>FK40=""</formula>
    </cfRule>
  </conditionalFormatting>
  <conditionalFormatting sqref="C41">
    <cfRule type="expression" dxfId="382" priority="383">
      <formula>C41=""</formula>
    </cfRule>
  </conditionalFormatting>
  <conditionalFormatting sqref="D41">
    <cfRule type="expression" dxfId="381" priority="382">
      <formula>D41=""</formula>
    </cfRule>
  </conditionalFormatting>
  <conditionalFormatting sqref="E41">
    <cfRule type="expression" dxfId="380" priority="381">
      <formula>E41=""</formula>
    </cfRule>
  </conditionalFormatting>
  <conditionalFormatting sqref="G41">
    <cfRule type="expression" dxfId="379" priority="380">
      <formula>G41=""</formula>
    </cfRule>
  </conditionalFormatting>
  <conditionalFormatting sqref="J41">
    <cfRule type="expression" dxfId="378" priority="121">
      <formula>FL41&lt;&gt;""</formula>
    </cfRule>
    <cfRule type="expression" dxfId="377" priority="379">
      <formula>AND(J41="",K41="")</formula>
    </cfRule>
  </conditionalFormatting>
  <conditionalFormatting sqref="K41">
    <cfRule type="expression" dxfId="376" priority="120">
      <formula>FL41&lt;&gt;""</formula>
    </cfRule>
    <cfRule type="expression" dxfId="375" priority="378">
      <formula>AND(J41="",K41="")</formula>
    </cfRule>
  </conditionalFormatting>
  <conditionalFormatting sqref="N41">
    <cfRule type="expression" dxfId="374" priority="119">
      <formula>FL41&lt;&gt;""</formula>
    </cfRule>
    <cfRule type="expression" dxfId="373" priority="377">
      <formula>N41=""</formula>
    </cfRule>
  </conditionalFormatting>
  <conditionalFormatting sqref="P41">
    <cfRule type="expression" dxfId="372" priority="117">
      <formula>FL41&lt;&gt;""</formula>
    </cfRule>
    <cfRule type="expression" dxfId="371" priority="375">
      <formula>AND(P41&lt;&gt;"",OR(Q41:AC41&lt;&gt;""))</formula>
    </cfRule>
    <cfRule type="expression" dxfId="370" priority="376">
      <formula>AND(P41="",AND(Q41:AC41=""))</formula>
    </cfRule>
  </conditionalFormatting>
  <conditionalFormatting sqref="Q41">
    <cfRule type="expression" dxfId="369" priority="116">
      <formula>FL41&lt;&gt;""</formula>
    </cfRule>
    <cfRule type="expression" dxfId="368" priority="373">
      <formula>AND(P41&lt;&gt;"",OR(Q41:AC41&lt;&gt;""))</formula>
    </cfRule>
    <cfRule type="expression" dxfId="367" priority="374">
      <formula>AND(P41="",AND(Q41:AC41=""))</formula>
    </cfRule>
  </conditionalFormatting>
  <conditionalFormatting sqref="R41">
    <cfRule type="expression" dxfId="366" priority="115">
      <formula>FL41&lt;&gt;""</formula>
    </cfRule>
    <cfRule type="expression" dxfId="365" priority="371">
      <formula>AND(P41&lt;&gt;"",OR(Q41:AC41&lt;&gt;""))</formula>
    </cfRule>
    <cfRule type="expression" dxfId="364" priority="372">
      <formula>AND(P41="",AND(Q41:AC41=""))</formula>
    </cfRule>
  </conditionalFormatting>
  <conditionalFormatting sqref="S41">
    <cfRule type="expression" dxfId="363" priority="114">
      <formula>FL41&lt;&gt;""</formula>
    </cfRule>
    <cfRule type="expression" dxfId="362" priority="359">
      <formula>AND(P41&lt;&gt;"",OR(Q41:AC41&lt;&gt;""))</formula>
    </cfRule>
    <cfRule type="expression" dxfId="361" priority="370">
      <formula>AND(P41="",AND(Q41:AC41=""))</formula>
    </cfRule>
  </conditionalFormatting>
  <conditionalFormatting sqref="T41">
    <cfRule type="expression" dxfId="360" priority="113">
      <formula>FL41&lt;&gt;""</formula>
    </cfRule>
    <cfRule type="expression" dxfId="359" priority="358">
      <formula>AND(P41&lt;&gt;"",OR(Q41:AC41&lt;&gt;""))</formula>
    </cfRule>
    <cfRule type="expression" dxfId="358" priority="369">
      <formula>AND(P41="",AND(Q41:AC41=""))</formula>
    </cfRule>
  </conditionalFormatting>
  <conditionalFormatting sqref="U41">
    <cfRule type="expression" dxfId="357" priority="112">
      <formula>FL41&lt;&gt;""</formula>
    </cfRule>
    <cfRule type="expression" dxfId="356" priority="357">
      <formula>AND(P41&lt;&gt;"",OR(Q41:AC41&lt;&gt;""))</formula>
    </cfRule>
    <cfRule type="expression" dxfId="355" priority="368">
      <formula>AND(P41="",AND(Q41:AC41=""))</formula>
    </cfRule>
  </conditionalFormatting>
  <conditionalFormatting sqref="V41">
    <cfRule type="expression" dxfId="354" priority="111">
      <formula>FL41&lt;&gt;""</formula>
    </cfRule>
    <cfRule type="expression" dxfId="353" priority="356">
      <formula>AND(P41&lt;&gt;"",OR(Q41:AC41&lt;&gt;""))</formula>
    </cfRule>
    <cfRule type="expression" dxfId="352" priority="367">
      <formula>AND(P41="",AND(Q41:AC41=""))</formula>
    </cfRule>
  </conditionalFormatting>
  <conditionalFormatting sqref="W41">
    <cfRule type="expression" dxfId="351" priority="110">
      <formula>FL41&lt;&gt;""</formula>
    </cfRule>
    <cfRule type="expression" dxfId="350" priority="355">
      <formula>AND(P41&lt;&gt;"",OR(Q41:AC41&lt;&gt;""))</formula>
    </cfRule>
    <cfRule type="expression" dxfId="349" priority="366">
      <formula>AND(P41="",AND(Q41:AC41=""))</formula>
    </cfRule>
  </conditionalFormatting>
  <conditionalFormatting sqref="X41">
    <cfRule type="expression" dxfId="348" priority="109">
      <formula>FL41&lt;&gt;""</formula>
    </cfRule>
    <cfRule type="expression" dxfId="347" priority="354">
      <formula>AND(P41&lt;&gt;"",OR(Q41:AC41&lt;&gt;""))</formula>
    </cfRule>
    <cfRule type="expression" dxfId="346" priority="365">
      <formula>AND(P41="",AND(Q41:AC41=""))</formula>
    </cfRule>
  </conditionalFormatting>
  <conditionalFormatting sqref="Y41">
    <cfRule type="expression" dxfId="345" priority="108">
      <formula>FL41&lt;&gt;""</formula>
    </cfRule>
    <cfRule type="expression" dxfId="344" priority="353">
      <formula>AND(P41&lt;&gt;"",OR(Q41:AC41&lt;&gt;""))</formula>
    </cfRule>
    <cfRule type="expression" dxfId="343" priority="364">
      <formula>AND(P41="",AND(Q41:AC41=""))</formula>
    </cfRule>
  </conditionalFormatting>
  <conditionalFormatting sqref="Z41">
    <cfRule type="expression" dxfId="342" priority="107">
      <formula>FL41&lt;&gt;""</formula>
    </cfRule>
    <cfRule type="expression" dxfId="341" priority="352">
      <formula>AND(P41&lt;&gt;"",OR(Q41:AC41&lt;&gt;""))</formula>
    </cfRule>
    <cfRule type="expression" dxfId="340" priority="363">
      <formula>AND(P41="",AND(Q41:AC41=""))</formula>
    </cfRule>
  </conditionalFormatting>
  <conditionalFormatting sqref="AA41">
    <cfRule type="expression" dxfId="339" priority="106">
      <formula>FL41&lt;&gt;""</formula>
    </cfRule>
    <cfRule type="expression" dxfId="338" priority="351">
      <formula>AND(P41&lt;&gt;"",OR(Q41:AC41&lt;&gt;""))</formula>
    </cfRule>
    <cfRule type="expression" dxfId="337" priority="362">
      <formula>AND(P41="",AND(Q41:AC41=""))</formula>
    </cfRule>
  </conditionalFormatting>
  <conditionalFormatting sqref="AB41">
    <cfRule type="expression" dxfId="336" priority="105">
      <formula>FL41&lt;&gt;""</formula>
    </cfRule>
    <cfRule type="expression" dxfId="335" priority="350">
      <formula>AND(P41&lt;&gt;"",OR(Q41:AC41&lt;&gt;""))</formula>
    </cfRule>
    <cfRule type="expression" dxfId="334" priority="361">
      <formula>AND(P41="",AND(Q41:AC41=""))</formula>
    </cfRule>
  </conditionalFormatting>
  <conditionalFormatting sqref="AC41">
    <cfRule type="expression" dxfId="333" priority="104">
      <formula>FL41&lt;&gt;""</formula>
    </cfRule>
    <cfRule type="expression" dxfId="332" priority="349">
      <formula>AND(P41&lt;&gt;"",OR(Q41:AC41&lt;&gt;""))</formula>
    </cfRule>
    <cfRule type="expression" dxfId="331" priority="360">
      <formula>AND(P41="",AND(Q41:AC41=""))</formula>
    </cfRule>
  </conditionalFormatting>
  <conditionalFormatting sqref="AD41">
    <cfRule type="expression" dxfId="330" priority="103">
      <formula>FL41&lt;&gt;""</formula>
    </cfRule>
    <cfRule type="expression" dxfId="329" priority="346">
      <formula>AND(AD41="無",OR(AE41:AH41&lt;&gt;""))</formula>
    </cfRule>
    <cfRule type="expression" dxfId="328" priority="347">
      <formula>AND(AD41="有",AND(AE41:AH41=""))</formula>
    </cfRule>
    <cfRule type="expression" dxfId="327" priority="348">
      <formula>AD41=""</formula>
    </cfRule>
  </conditionalFormatting>
  <conditionalFormatting sqref="AE41">
    <cfRule type="expression" dxfId="326" priority="341">
      <formula>AND(AD41="無",OR(AE41:AH41&lt;&gt;""))</formula>
    </cfRule>
    <cfRule type="expression" dxfId="325" priority="345">
      <formula>AND(AD41="有",AND(AE41:AH41=""))</formula>
    </cfRule>
  </conditionalFormatting>
  <conditionalFormatting sqref="AF41">
    <cfRule type="expression" dxfId="324" priority="340">
      <formula>AND(AD41="無",OR(AE41:AH41&lt;&gt;""))</formula>
    </cfRule>
    <cfRule type="expression" dxfId="323" priority="344">
      <formula>AND(AD41="有",AND(AE41:AH41=""))</formula>
    </cfRule>
  </conditionalFormatting>
  <conditionalFormatting sqref="AG41">
    <cfRule type="expression" dxfId="322" priority="339">
      <formula>AND(AD41="無",OR(AE41:AH41&lt;&gt;""))</formula>
    </cfRule>
    <cfRule type="expression" dxfId="321" priority="343">
      <formula>AND(AD41="有",AND(AE41:AH41=""))</formula>
    </cfRule>
  </conditionalFormatting>
  <conditionalFormatting sqref="AH41">
    <cfRule type="expression" dxfId="320" priority="338">
      <formula>AND(AD41="無",OR(AE41:AH41&lt;&gt;""))</formula>
    </cfRule>
    <cfRule type="expression" dxfId="319" priority="342">
      <formula>AND(AD41="有",AND(AE41:AH41=""))</formula>
    </cfRule>
  </conditionalFormatting>
  <conditionalFormatting sqref="AI41">
    <cfRule type="expression" dxfId="318" priority="102">
      <formula>FL41&lt;&gt;""</formula>
    </cfRule>
    <cfRule type="expression" dxfId="317" priority="337">
      <formula>AI41=""</formula>
    </cfRule>
  </conditionalFormatting>
  <conditionalFormatting sqref="AJ41">
    <cfRule type="expression" dxfId="316" priority="101">
      <formula>FL41&lt;&gt;""</formula>
    </cfRule>
    <cfRule type="expression" dxfId="315" priority="336">
      <formula>AJ41=""</formula>
    </cfRule>
  </conditionalFormatting>
  <conditionalFormatting sqref="AK41">
    <cfRule type="expression" dxfId="314" priority="100">
      <formula>FL41&lt;&gt;""</formula>
    </cfRule>
    <cfRule type="expression" dxfId="313" priority="335">
      <formula>AK41=""</formula>
    </cfRule>
  </conditionalFormatting>
  <conditionalFormatting sqref="AL41">
    <cfRule type="expression" dxfId="312" priority="99">
      <formula>FL41&lt;&gt;""</formula>
    </cfRule>
    <cfRule type="expression" dxfId="311" priority="334">
      <formula>AL41=""</formula>
    </cfRule>
  </conditionalFormatting>
  <conditionalFormatting sqref="AM41">
    <cfRule type="expression" dxfId="310" priority="98">
      <formula>FL41&lt;&gt;""</formula>
    </cfRule>
    <cfRule type="expression" dxfId="309" priority="329">
      <formula>AND(AM41="なし",AN41&lt;&gt;"")</formula>
    </cfRule>
    <cfRule type="expression" dxfId="308" priority="330">
      <formula>AND(AM41="あり",AN41="")</formula>
    </cfRule>
    <cfRule type="expression" dxfId="307" priority="333">
      <formula>AM41=""</formula>
    </cfRule>
  </conditionalFormatting>
  <conditionalFormatting sqref="AN41">
    <cfRule type="expression" dxfId="306" priority="331">
      <formula>AND(AM41="なし",AN41&lt;&gt;"")</formula>
    </cfRule>
    <cfRule type="expression" dxfId="305" priority="332">
      <formula>AND(AM41="あり",AN41="")</formula>
    </cfRule>
  </conditionalFormatting>
  <conditionalFormatting sqref="AO41">
    <cfRule type="expression" dxfId="304" priority="97">
      <formula>FL41&lt;&gt;""</formula>
    </cfRule>
    <cfRule type="expression" dxfId="303" priority="327">
      <formula>AND(AO41&lt;&gt;"",OR(AP41:BC41&lt;&gt;""))</formula>
    </cfRule>
    <cfRule type="expression" dxfId="302" priority="328">
      <formula>AND(AO41="",AND(AP41:BC41=""))</formula>
    </cfRule>
  </conditionalFormatting>
  <conditionalFormatting sqref="AP41">
    <cfRule type="expression" dxfId="301" priority="96">
      <formula>FL41&lt;&gt;""</formula>
    </cfRule>
    <cfRule type="expression" dxfId="300" priority="325">
      <formula>AND(AO41&lt;&gt;"",OR(AP41:BC41&lt;&gt;""))</formula>
    </cfRule>
    <cfRule type="expression" dxfId="299" priority="326">
      <formula>AND(AO41="",AND(AP41:BC41=""))</formula>
    </cfRule>
  </conditionalFormatting>
  <conditionalFormatting sqref="AQ41">
    <cfRule type="expression" dxfId="298" priority="95">
      <formula>FL41&lt;&gt;""</formula>
    </cfRule>
    <cfRule type="expression" dxfId="297" priority="323">
      <formula>AND(AO41&lt;&gt;"",OR(AP41:BC41&lt;&gt;""))</formula>
    </cfRule>
    <cfRule type="expression" dxfId="296" priority="324">
      <formula>AND(AO41="",AND(AP41:BC41=""))</formula>
    </cfRule>
  </conditionalFormatting>
  <conditionalFormatting sqref="AR41">
    <cfRule type="expression" dxfId="295" priority="94">
      <formula>FL41&lt;&gt;""</formula>
    </cfRule>
    <cfRule type="expression" dxfId="294" priority="321">
      <formula>AND(AO41&lt;&gt;"",OR(AP41:BC41&lt;&gt;""))</formula>
    </cfRule>
    <cfRule type="expression" dxfId="293" priority="322">
      <formula>AND(AO41="",AND(AP41:BC41=""))</formula>
    </cfRule>
  </conditionalFormatting>
  <conditionalFormatting sqref="AS41">
    <cfRule type="expression" dxfId="292" priority="93">
      <formula>FL41&lt;&gt;""</formula>
    </cfRule>
    <cfRule type="expression" dxfId="291" priority="319">
      <formula>AND(AO41&lt;&gt;"",OR(AP41:BC41&lt;&gt;""))</formula>
    </cfRule>
    <cfRule type="expression" dxfId="290" priority="320">
      <formula>AND(AO41="",AND(AP41:BC41=""))</formula>
    </cfRule>
  </conditionalFormatting>
  <conditionalFormatting sqref="AT41">
    <cfRule type="expression" dxfId="289" priority="92">
      <formula>FL41&lt;&gt;""</formula>
    </cfRule>
    <cfRule type="expression" dxfId="288" priority="317">
      <formula>AND(AO41&lt;&gt;"",OR(AP41:BC41&lt;&gt;""))</formula>
    </cfRule>
    <cfRule type="expression" dxfId="287" priority="318">
      <formula>AND(AO41="",AND(AP41:BC41=""))</formula>
    </cfRule>
  </conditionalFormatting>
  <conditionalFormatting sqref="AU41">
    <cfRule type="expression" dxfId="286" priority="91">
      <formula>FL41&lt;&gt;""</formula>
    </cfRule>
    <cfRule type="expression" dxfId="285" priority="315">
      <formula>AND(AO41&lt;&gt;"",OR(AP41:BC41&lt;&gt;""))</formula>
    </cfRule>
    <cfRule type="expression" dxfId="284" priority="316">
      <formula>AND(AO41="",AND(AP41:BC41=""))</formula>
    </cfRule>
  </conditionalFormatting>
  <conditionalFormatting sqref="AV41">
    <cfRule type="expression" dxfId="283" priority="90">
      <formula>FL41&lt;&gt;""</formula>
    </cfRule>
    <cfRule type="expression" dxfId="282" priority="313">
      <formula>AND(AO41&lt;&gt;"",OR(AP41:BC41&lt;&gt;""))</formula>
    </cfRule>
    <cfRule type="expression" dxfId="281" priority="314">
      <formula>AND(AO41="",AND(AP41:BC41=""))</formula>
    </cfRule>
  </conditionalFormatting>
  <conditionalFormatting sqref="AW41">
    <cfRule type="expression" dxfId="280" priority="89">
      <formula>FL41&lt;&gt;""</formula>
    </cfRule>
    <cfRule type="expression" dxfId="279" priority="311">
      <formula>AND(AO41&lt;&gt;"",OR(AP41:BC41&lt;&gt;""))</formula>
    </cfRule>
    <cfRule type="expression" dxfId="278" priority="312">
      <formula>AND(AO41="",AND(AP41:BC41=""))</formula>
    </cfRule>
  </conditionalFormatting>
  <conditionalFormatting sqref="AX41">
    <cfRule type="expression" dxfId="277" priority="88">
      <formula>FL41&lt;&gt;""</formula>
    </cfRule>
    <cfRule type="expression" dxfId="276" priority="309">
      <formula>AND(AO41&lt;&gt;"",OR(AP41:BC41&lt;&gt;""))</formula>
    </cfRule>
    <cfRule type="expression" dxfId="275" priority="310">
      <formula>AND(AO41="",AND(AP41:BC41=""))</formula>
    </cfRule>
  </conditionalFormatting>
  <conditionalFormatting sqref="AY41">
    <cfRule type="expression" dxfId="274" priority="87">
      <formula>FL41&lt;&gt;""</formula>
    </cfRule>
    <cfRule type="expression" dxfId="273" priority="307">
      <formula>AND(AO41&lt;&gt;"",OR(AP41:BC41&lt;&gt;""))</formula>
    </cfRule>
    <cfRule type="expression" dxfId="272" priority="308">
      <formula>AND(AO41="",AND(AP41:BC41=""))</formula>
    </cfRule>
  </conditionalFormatting>
  <conditionalFormatting sqref="AZ41">
    <cfRule type="expression" dxfId="271" priority="86">
      <formula>FL41&lt;&gt;""</formula>
    </cfRule>
    <cfRule type="expression" dxfId="270" priority="305">
      <formula>AND(AO41&lt;&gt;"",OR(AP41:BC41&lt;&gt;""))</formula>
    </cfRule>
    <cfRule type="expression" dxfId="269" priority="306">
      <formula>AND(AO41="",AND(AP41:BC41=""))</formula>
    </cfRule>
  </conditionalFormatting>
  <conditionalFormatting sqref="BA41">
    <cfRule type="expression" dxfId="268" priority="85">
      <formula>FL41&lt;&gt;""</formula>
    </cfRule>
    <cfRule type="expression" dxfId="267" priority="303">
      <formula>AND(AO41&lt;&gt;"",OR(AP41:BC41&lt;&gt;""))</formula>
    </cfRule>
    <cfRule type="expression" dxfId="266" priority="304">
      <formula>AND(AO41="",AND(AP41:BC41=""))</formula>
    </cfRule>
  </conditionalFormatting>
  <conditionalFormatting sqref="BB41">
    <cfRule type="expression" dxfId="265" priority="84">
      <formula>FL41&lt;&gt;""</formula>
    </cfRule>
    <cfRule type="expression" dxfId="264" priority="301">
      <formula>AND(AO41&lt;&gt;"",OR(AP41:BC41&lt;&gt;""))</formula>
    </cfRule>
    <cfRule type="expression" dxfId="263" priority="302">
      <formula>AND(AO41="",AND(AP41:BC41=""))</formula>
    </cfRule>
  </conditionalFormatting>
  <conditionalFormatting sqref="BC41">
    <cfRule type="expression" dxfId="262" priority="83">
      <formula>FL41&lt;&gt;""</formula>
    </cfRule>
    <cfRule type="expression" dxfId="261" priority="299">
      <formula>AND(AO41&lt;&gt;"",OR(AP41:BC41&lt;&gt;""))</formula>
    </cfRule>
    <cfRule type="expression" dxfId="260" priority="300">
      <formula>AND(AO41="",AND(AP41:BC41=""))</formula>
    </cfRule>
  </conditionalFormatting>
  <conditionalFormatting sqref="BF41">
    <cfRule type="expression" dxfId="259" priority="140">
      <formula>AND(BD41="独居",BF41&gt;=1)</formula>
    </cfRule>
    <cfRule type="expression" dxfId="258" priority="297">
      <formula>AND(BD41="同居",AND(BM41="",BF41&lt;&gt;COUNTA(BH41:BL41)))</formula>
    </cfRule>
    <cfRule type="expression" dxfId="257" priority="298">
      <formula>AND(BD41="同居",OR(BF41="",BF41=0))</formula>
    </cfRule>
  </conditionalFormatting>
  <conditionalFormatting sqref="BG41">
    <cfRule type="expression" dxfId="256" priority="295">
      <formula>AND(BD41="独居",BG41&gt;=1)</formula>
    </cfRule>
    <cfRule type="expression" dxfId="255" priority="296">
      <formula>AND(BD41="同居",OR(BG41="",BG41&gt;BF41))</formula>
    </cfRule>
  </conditionalFormatting>
  <conditionalFormatting sqref="BH41">
    <cfRule type="expression" dxfId="254" priority="288">
      <formula>AND(BD41="独居",OR(BH41:BM41&lt;&gt;""))</formula>
    </cfRule>
    <cfRule type="expression" dxfId="253" priority="294">
      <formula>AND(BD41="同居",AND(BM41="",BF41&lt;&gt;COUNTA(BH41:BL41)))</formula>
    </cfRule>
  </conditionalFormatting>
  <conditionalFormatting sqref="BI41">
    <cfRule type="expression" dxfId="252" priority="287">
      <formula>AND(BD41="独居",OR(BH41:BM41&lt;&gt;""))</formula>
    </cfRule>
    <cfRule type="expression" dxfId="251" priority="293">
      <formula>AND(BD41="同居",AND(BM41="",BF41&lt;&gt;COUNTA(BH41:BL41)))</formula>
    </cfRule>
  </conditionalFormatting>
  <conditionalFormatting sqref="BJ41">
    <cfRule type="expression" dxfId="250" priority="286">
      <formula>AND(BD41="独居",OR(BH41:BM41&lt;&gt;""))</formula>
    </cfRule>
    <cfRule type="expression" dxfId="249" priority="292">
      <formula>AND(BD41="同居",AND(BM41="",BF41&lt;&gt;COUNTA(BH41:BL41)))</formula>
    </cfRule>
  </conditionalFormatting>
  <conditionalFormatting sqref="BK41">
    <cfRule type="expression" dxfId="248" priority="285">
      <formula>AND(BD41="独居",OR(BH41:BM41&lt;&gt;""))</formula>
    </cfRule>
    <cfRule type="expression" dxfId="247" priority="291">
      <formula>AND(BD41="同居",AND(BM41="",BF41&lt;&gt;COUNTA(BH41:BL41)))</formula>
    </cfRule>
  </conditionalFormatting>
  <conditionalFormatting sqref="BL41">
    <cfRule type="expression" dxfId="246" priority="284">
      <formula>AND(BD41="独居",OR(BH41:BM41&lt;&gt;""))</formula>
    </cfRule>
    <cfRule type="expression" dxfId="245" priority="290">
      <formula>AND(BD41="同居",AND(BM41="",BF41&lt;&gt;COUNTA(BH41:BL41)))</formula>
    </cfRule>
  </conditionalFormatting>
  <conditionalFormatting sqref="BM41">
    <cfRule type="expression" dxfId="244" priority="283">
      <formula>AND(BD41="独居",OR(BH41:BM41&lt;&gt;""))</formula>
    </cfRule>
    <cfRule type="expression" dxfId="243" priority="289">
      <formula>AND(BD41="同居",AND(BM41="",BF41&lt;&gt;COUNTA(BH41:BL41)))</formula>
    </cfRule>
  </conditionalFormatting>
  <conditionalFormatting sqref="CF41">
    <cfRule type="expression" dxfId="242" priority="70">
      <formula>FL41&lt;&gt;""</formula>
    </cfRule>
    <cfRule type="expression" dxfId="241" priority="282">
      <formula>CF41=""</formula>
    </cfRule>
  </conditionalFormatting>
  <conditionalFormatting sqref="CG41">
    <cfRule type="expression" dxfId="240" priority="69">
      <formula>FL41&lt;&gt;""</formula>
    </cfRule>
    <cfRule type="expression" dxfId="239" priority="281">
      <formula>CG41=""</formula>
    </cfRule>
  </conditionalFormatting>
  <conditionalFormatting sqref="CH41">
    <cfRule type="expression" dxfId="238" priority="68">
      <formula>FL41&lt;&gt;""</formula>
    </cfRule>
    <cfRule type="expression" dxfId="237" priority="280">
      <formula>CH41=""</formula>
    </cfRule>
  </conditionalFormatting>
  <conditionalFormatting sqref="CI41">
    <cfRule type="expression" dxfId="236" priority="67">
      <formula>FL41&lt;&gt;""</formula>
    </cfRule>
    <cfRule type="expression" dxfId="235" priority="279">
      <formula>CI41=""</formula>
    </cfRule>
  </conditionalFormatting>
  <conditionalFormatting sqref="CJ41">
    <cfRule type="expression" dxfId="234" priority="66">
      <formula>FL41&lt;&gt;""</formula>
    </cfRule>
    <cfRule type="expression" dxfId="233" priority="278">
      <formula>CJ41=""</formula>
    </cfRule>
  </conditionalFormatting>
  <conditionalFormatting sqref="CK41">
    <cfRule type="expression" dxfId="232" priority="65">
      <formula>FL41&lt;&gt;""</formula>
    </cfRule>
    <cfRule type="expression" dxfId="231" priority="277">
      <formula>CK41=""</formula>
    </cfRule>
  </conditionalFormatting>
  <conditionalFormatting sqref="CL41">
    <cfRule type="expression" dxfId="230" priority="64">
      <formula>FL41&lt;&gt;""</formula>
    </cfRule>
    <cfRule type="expression" dxfId="229" priority="276">
      <formula>CL41=""</formula>
    </cfRule>
  </conditionalFormatting>
  <conditionalFormatting sqref="CM41">
    <cfRule type="expression" dxfId="228" priority="63">
      <formula>FL41&lt;&gt;""</formula>
    </cfRule>
    <cfRule type="expression" dxfId="227" priority="275">
      <formula>CM41=""</formula>
    </cfRule>
  </conditionalFormatting>
  <conditionalFormatting sqref="CN41">
    <cfRule type="expression" dxfId="226" priority="139">
      <formula>AND(CM41=0,CN41&lt;&gt;"")</formula>
    </cfRule>
    <cfRule type="expression" dxfId="225" priority="274">
      <formula>AND(CM41&gt;0,CN41="")</formula>
    </cfRule>
  </conditionalFormatting>
  <conditionalFormatting sqref="CO41">
    <cfRule type="expression" dxfId="224" priority="62">
      <formula>FL41&lt;&gt;""</formula>
    </cfRule>
    <cfRule type="expression" dxfId="223" priority="272">
      <formula>AND(CO41&lt;&gt;"",OR(CP41:CS41&lt;&gt;""))</formula>
    </cfRule>
    <cfRule type="expression" dxfId="222" priority="273">
      <formula>AND(CO41="",AND(CP41:CS41=""))</formula>
    </cfRule>
  </conditionalFormatting>
  <conditionalFormatting sqref="CP41">
    <cfRule type="expression" dxfId="221" priority="61">
      <formula>FL41&lt;&gt;""</formula>
    </cfRule>
    <cfRule type="expression" dxfId="220" priority="270">
      <formula>AND(CO41&lt;&gt;"",OR(CP41:CS41&lt;&gt;""))</formula>
    </cfRule>
    <cfRule type="expression" dxfId="219" priority="271">
      <formula>AND(CO41="",AND(CP41:CS41=""))</formula>
    </cfRule>
  </conditionalFormatting>
  <conditionalFormatting sqref="CQ41">
    <cfRule type="expression" dxfId="218" priority="60">
      <formula>FL41&lt;&gt;""</formula>
    </cfRule>
    <cfRule type="expression" dxfId="217" priority="268">
      <formula>AND(CO41&lt;&gt;"",OR(CP41:CS41&lt;&gt;""))</formula>
    </cfRule>
    <cfRule type="expression" dxfId="216" priority="269">
      <formula>AND(CO41="",AND(CP41:CS41=""))</formula>
    </cfRule>
  </conditionalFormatting>
  <conditionalFormatting sqref="CR41">
    <cfRule type="expression" dxfId="215" priority="59">
      <formula>FL41&lt;&gt;""</formula>
    </cfRule>
    <cfRule type="expression" dxfId="214" priority="266">
      <formula>AND(CO41&lt;&gt;"",OR(CP41:CS41&lt;&gt;""))</formula>
    </cfRule>
    <cfRule type="expression" dxfId="213" priority="267">
      <formula>AND(CO41="",AND(CP41:CS41=""))</formula>
    </cfRule>
  </conditionalFormatting>
  <conditionalFormatting sqref="CS41">
    <cfRule type="expression" dxfId="212" priority="58">
      <formula>FL41&lt;&gt;""</formula>
    </cfRule>
    <cfRule type="expression" dxfId="211" priority="264">
      <formula>AND(CO41&lt;&gt;"",OR(CP41:CS41&lt;&gt;""))</formula>
    </cfRule>
    <cfRule type="expression" dxfId="210" priority="265">
      <formula>AND(CO41="",AND(CP41:CS41=""))</formula>
    </cfRule>
  </conditionalFormatting>
  <conditionalFormatting sqref="CT41">
    <cfRule type="expression" dxfId="209" priority="57">
      <formula>FL41&lt;&gt;""</formula>
    </cfRule>
    <cfRule type="expression" dxfId="208" priority="263">
      <formula>CT41=""</formula>
    </cfRule>
  </conditionalFormatting>
  <conditionalFormatting sqref="CU41">
    <cfRule type="expression" dxfId="207" priority="56">
      <formula>FL41&lt;&gt;""</formula>
    </cfRule>
    <cfRule type="expression" dxfId="206" priority="262">
      <formula>CU41=""</formula>
    </cfRule>
  </conditionalFormatting>
  <conditionalFormatting sqref="CV41">
    <cfRule type="expression" dxfId="205" priority="55">
      <formula>FL41&lt;&gt;""</formula>
    </cfRule>
    <cfRule type="expression" dxfId="204" priority="260">
      <formula>AND(CV41&lt;&gt;"",OR(CW41:DH41&lt;&gt;""))</formula>
    </cfRule>
    <cfRule type="expression" dxfId="203" priority="261">
      <formula>AND(CV41="",AND(CW41:DH41=""))</formula>
    </cfRule>
  </conditionalFormatting>
  <conditionalFormatting sqref="CW41">
    <cfRule type="expression" dxfId="202" priority="54">
      <formula>FL41&lt;&gt;""</formula>
    </cfRule>
    <cfRule type="expression" dxfId="201" priority="234">
      <formula>AND(CX41&lt;&gt;"",CW41="")</formula>
    </cfRule>
    <cfRule type="expression" dxfId="200" priority="258">
      <formula>AND(CV41&lt;&gt;"",OR(CW41:DH41&lt;&gt;""))</formula>
    </cfRule>
    <cfRule type="expression" dxfId="199" priority="259">
      <formula>AND(CV41="",AND(CW41:DH41=""))</formula>
    </cfRule>
  </conditionalFormatting>
  <conditionalFormatting sqref="CX41">
    <cfRule type="expression" dxfId="198" priority="53">
      <formula>FL41&lt;&gt;""</formula>
    </cfRule>
    <cfRule type="expression" dxfId="197" priority="235">
      <formula>AND(CW41&lt;&gt;"",CX41="")</formula>
    </cfRule>
    <cfRule type="expression" dxfId="196" priority="256">
      <formula>AND(CV41&lt;&gt;"",OR(CW41:DH41&lt;&gt;""))</formula>
    </cfRule>
    <cfRule type="expression" dxfId="195" priority="257">
      <formula>AND(CV41="",AND(CW41:DH41=""))</formula>
    </cfRule>
  </conditionalFormatting>
  <conditionalFormatting sqref="CY41">
    <cfRule type="expression" dxfId="194" priority="52">
      <formula>FL41&lt;&gt;""</formula>
    </cfRule>
    <cfRule type="expression" dxfId="193" priority="254">
      <formula>AND(CV41&lt;&gt;"",OR(CW41:DH41&lt;&gt;""))</formula>
    </cfRule>
    <cfRule type="expression" dxfId="192" priority="255">
      <formula>AND(CV41="",AND(CW41:DH41=""))</formula>
    </cfRule>
  </conditionalFormatting>
  <conditionalFormatting sqref="CZ41">
    <cfRule type="expression" dxfId="191" priority="51">
      <formula>FL41&lt;&gt;""</formula>
    </cfRule>
    <cfRule type="expression" dxfId="190" priority="232">
      <formula>AND(DA41&lt;&gt;"",CZ41="")</formula>
    </cfRule>
    <cfRule type="expression" dxfId="189" priority="252">
      <formula>AND(CV41&lt;&gt;"",OR(CW41:DH41&lt;&gt;""))</formula>
    </cfRule>
    <cfRule type="expression" dxfId="188" priority="253">
      <formula>AND(CV41="",AND(CW41:DH41=""))</formula>
    </cfRule>
  </conditionalFormatting>
  <conditionalFormatting sqref="DA41">
    <cfRule type="expression" dxfId="187" priority="50">
      <formula>FL41&lt;&gt;""</formula>
    </cfRule>
    <cfRule type="expression" dxfId="186" priority="233">
      <formula>AND(CZ41&lt;&gt;"",DA41="")</formula>
    </cfRule>
    <cfRule type="expression" dxfId="185" priority="250">
      <formula>AND(CV41&lt;&gt;"",OR(CW41:DH41&lt;&gt;""))</formula>
    </cfRule>
    <cfRule type="expression" dxfId="184" priority="251">
      <formula>AND(CV41="",AND(CW41:DH41=""))</formula>
    </cfRule>
  </conditionalFormatting>
  <conditionalFormatting sqref="DB41">
    <cfRule type="expression" dxfId="183" priority="49">
      <formula>FL41&lt;&gt;""</formula>
    </cfRule>
    <cfRule type="expression" dxfId="182" priority="248">
      <formula>AND(CV41&lt;&gt;"",OR(CW41:DH41&lt;&gt;""))</formula>
    </cfRule>
    <cfRule type="expression" dxfId="181" priority="249">
      <formula>AND(CV41="",AND(CW41:DH41=""))</formula>
    </cfRule>
  </conditionalFormatting>
  <conditionalFormatting sqref="DC41">
    <cfRule type="expression" dxfId="180" priority="48">
      <formula>FL41&lt;&gt;""</formula>
    </cfRule>
    <cfRule type="expression" dxfId="179" priority="246">
      <formula>AND(CV41&lt;&gt;"",OR(CW41:DH41&lt;&gt;""))</formula>
    </cfRule>
    <cfRule type="expression" dxfId="178" priority="247">
      <formula>AND(CV41="",AND(CW41:DH41=""))</formula>
    </cfRule>
  </conditionalFormatting>
  <conditionalFormatting sqref="DD41">
    <cfRule type="expression" dxfId="177" priority="47">
      <formula>FL41&lt;&gt;""</formula>
    </cfRule>
    <cfRule type="expression" dxfId="176" priority="244">
      <formula>AND(CV41&lt;&gt;"",OR(CW41:DH41&lt;&gt;""))</formula>
    </cfRule>
    <cfRule type="expression" dxfId="175" priority="245">
      <formula>AND(CV41="",AND(CW41:DH41=""))</formula>
    </cfRule>
  </conditionalFormatting>
  <conditionalFormatting sqref="DE41">
    <cfRule type="expression" dxfId="174" priority="46">
      <formula>FL41&lt;&gt;""</formula>
    </cfRule>
    <cfRule type="expression" dxfId="173" priority="228">
      <formula>AND(DF41&lt;&gt;"",DE41="")</formula>
    </cfRule>
    <cfRule type="expression" dxfId="172" priority="242">
      <formula>AND(CV41&lt;&gt;"",OR(CW41:DH41&lt;&gt;""))</formula>
    </cfRule>
    <cfRule type="expression" dxfId="171" priority="243">
      <formula>AND(CV41="",AND(CW41:DH41=""))</formula>
    </cfRule>
  </conditionalFormatting>
  <conditionalFormatting sqref="DF41">
    <cfRule type="expression" dxfId="170" priority="45">
      <formula>FL41&lt;&gt;""</formula>
    </cfRule>
    <cfRule type="expression" dxfId="169" priority="229">
      <formula>AND(DE41&lt;&gt;"",DF41="")</formula>
    </cfRule>
    <cfRule type="expression" dxfId="168" priority="240">
      <formula>AND(CV41&lt;&gt;"",OR(CW41:DH41&lt;&gt;""))</formula>
    </cfRule>
    <cfRule type="expression" dxfId="167" priority="241">
      <formula>AND(CV41="",AND(CW41:DH41=""))</formula>
    </cfRule>
  </conditionalFormatting>
  <conditionalFormatting sqref="DG41">
    <cfRule type="expression" dxfId="166" priority="44">
      <formula>FL41&lt;&gt;""</formula>
    </cfRule>
    <cfRule type="expression" dxfId="165" priority="238">
      <formula>AND(CV41&lt;&gt;"",OR(CW41:DH41&lt;&gt;""))</formula>
    </cfRule>
    <cfRule type="expression" dxfId="164" priority="239">
      <formula>AND(CV41="",AND(CW41:DH41=""))</formula>
    </cfRule>
  </conditionalFormatting>
  <conditionalFormatting sqref="DH41">
    <cfRule type="expression" dxfId="163" priority="43">
      <formula>FL41&lt;&gt;""</formula>
    </cfRule>
    <cfRule type="expression" dxfId="162" priority="236">
      <formula>AND(CV41&lt;&gt;"",OR(CW41:DH41&lt;&gt;""))</formula>
    </cfRule>
    <cfRule type="expression" dxfId="161" priority="237">
      <formula>AND(CV41="",AND(CW41:DH41=""))</formula>
    </cfRule>
  </conditionalFormatting>
  <conditionalFormatting sqref="DI41">
    <cfRule type="expression" dxfId="160" priority="42">
      <formula>FL41&lt;&gt;""</formula>
    </cfRule>
    <cfRule type="expression" dxfId="159" priority="231">
      <formula>DI41=""</formula>
    </cfRule>
  </conditionalFormatting>
  <conditionalFormatting sqref="DJ41">
    <cfRule type="expression" dxfId="158" priority="41">
      <formula>FL41&lt;&gt;""</formula>
    </cfRule>
    <cfRule type="expression" dxfId="157" priority="230">
      <formula>AND(DI41&lt;&gt;"自立",DJ41="")</formula>
    </cfRule>
  </conditionalFormatting>
  <conditionalFormatting sqref="DK41">
    <cfRule type="expression" dxfId="156" priority="40">
      <formula>FL41&lt;&gt;""</formula>
    </cfRule>
    <cfRule type="expression" dxfId="155" priority="227">
      <formula>DK41=""</formula>
    </cfRule>
  </conditionalFormatting>
  <conditionalFormatting sqref="DL41">
    <cfRule type="expression" dxfId="154" priority="225">
      <formula>AND(DK41&lt;&gt;"アレルギー食",DL41&lt;&gt;"")</formula>
    </cfRule>
    <cfRule type="expression" dxfId="153" priority="226">
      <formula>AND(DK41="アレルギー食",DL41="")</formula>
    </cfRule>
  </conditionalFormatting>
  <conditionalFormatting sqref="DM41">
    <cfRule type="expression" dxfId="152" priority="39">
      <formula>FL41&lt;&gt;""</formula>
    </cfRule>
    <cfRule type="expression" dxfId="151" priority="224">
      <formula>DM41=""</formula>
    </cfRule>
  </conditionalFormatting>
  <conditionalFormatting sqref="DN41">
    <cfRule type="expression" dxfId="150" priority="38">
      <formula>FL41&lt;&gt;""</formula>
    </cfRule>
    <cfRule type="expression" dxfId="149" priority="218">
      <formula>AND(DN41&lt;&gt;"",DM41="")</formula>
    </cfRule>
    <cfRule type="expression" dxfId="148" priority="222">
      <formula>AND(DM41&lt;&gt;"自立",DN41="")</formula>
    </cfRule>
    <cfRule type="expression" dxfId="147" priority="223">
      <formula>AND(DM41="自立",DN41&lt;&gt;"")</formula>
    </cfRule>
  </conditionalFormatting>
  <conditionalFormatting sqref="DO41">
    <cfRule type="expression" dxfId="146" priority="37">
      <formula>FL41&lt;&gt;""</formula>
    </cfRule>
    <cfRule type="expression" dxfId="145" priority="221">
      <formula>DO41=""</formula>
    </cfRule>
  </conditionalFormatting>
  <conditionalFormatting sqref="DP41">
    <cfRule type="expression" dxfId="144" priority="36">
      <formula>FL41&lt;&gt;""</formula>
    </cfRule>
    <cfRule type="expression" dxfId="143" priority="217">
      <formula>AND(DP41&lt;&gt;"",DO41="")</formula>
    </cfRule>
    <cfRule type="expression" dxfId="142" priority="219">
      <formula>AND(DO41&lt;&gt;"自立",DP41="")</formula>
    </cfRule>
    <cfRule type="expression" dxfId="141" priority="220">
      <formula>AND(DO41="自立",DP41&lt;&gt;"")</formula>
    </cfRule>
  </conditionalFormatting>
  <conditionalFormatting sqref="DQ41">
    <cfRule type="expression" dxfId="140" priority="35">
      <formula>FL41&lt;&gt;""</formula>
    </cfRule>
    <cfRule type="expression" dxfId="139" priority="216">
      <formula>DQ41=""</formula>
    </cfRule>
  </conditionalFormatting>
  <conditionalFormatting sqref="DR41">
    <cfRule type="expression" dxfId="138" priority="34">
      <formula>FL41&lt;&gt;""</formula>
    </cfRule>
    <cfRule type="expression" dxfId="137" priority="213">
      <formula>AND(DR41&lt;&gt;"",DQ41="")</formula>
    </cfRule>
    <cfRule type="expression" dxfId="136" priority="214">
      <formula>AND(DQ41&lt;&gt;"自立",DR41="")</formula>
    </cfRule>
    <cfRule type="expression" dxfId="135" priority="215">
      <formula>AND(DQ41="自立",DR41&lt;&gt;"")</formula>
    </cfRule>
  </conditionalFormatting>
  <conditionalFormatting sqref="DS41">
    <cfRule type="expression" dxfId="134" priority="33">
      <formula>FL41&lt;&gt;""</formula>
    </cfRule>
    <cfRule type="expression" dxfId="133" priority="212">
      <formula>DS41=""</formula>
    </cfRule>
  </conditionalFormatting>
  <conditionalFormatting sqref="DU41">
    <cfRule type="expression" dxfId="132" priority="31">
      <formula>FL41&lt;&gt;""</formula>
    </cfRule>
    <cfRule type="expression" dxfId="131" priority="211">
      <formula>DU41=""</formula>
    </cfRule>
  </conditionalFormatting>
  <conditionalFormatting sqref="DZ41">
    <cfRule type="expression" dxfId="130" priority="29">
      <formula>FL41&lt;&gt;""</formula>
    </cfRule>
    <cfRule type="expression" dxfId="129" priority="161">
      <formula>AND(EA41&lt;&gt;"",DZ41&lt;&gt;"その他")</formula>
    </cfRule>
    <cfRule type="expression" dxfId="128" priority="210">
      <formula>DZ41=""</formula>
    </cfRule>
  </conditionalFormatting>
  <conditionalFormatting sqref="EA41">
    <cfRule type="expression" dxfId="127" priority="208">
      <formula>AND(DZ41&lt;&gt;"その他",EA41&lt;&gt;"")</formula>
    </cfRule>
    <cfRule type="expression" dxfId="126" priority="209">
      <formula>AND(DZ41="その他",EA41="")</formula>
    </cfRule>
  </conditionalFormatting>
  <conditionalFormatting sqref="EB41">
    <cfRule type="expression" dxfId="125" priority="28">
      <formula>FL41&lt;&gt;""</formula>
    </cfRule>
    <cfRule type="expression" dxfId="124" priority="207">
      <formula>AND(EB41:EH41="")</formula>
    </cfRule>
  </conditionalFormatting>
  <conditionalFormatting sqref="EC41">
    <cfRule type="expression" dxfId="123" priority="27">
      <formula>FL41&lt;&gt;""</formula>
    </cfRule>
    <cfRule type="expression" dxfId="122" priority="206">
      <formula>AND(EB41:EH41="")</formula>
    </cfRule>
  </conditionalFormatting>
  <conditionalFormatting sqref="ED41">
    <cfRule type="expression" dxfId="121" priority="26">
      <formula>FL41&lt;&gt;""</formula>
    </cfRule>
    <cfRule type="expression" dxfId="120" priority="205">
      <formula>AND(EB41:EH41="")</formula>
    </cfRule>
  </conditionalFormatting>
  <conditionalFormatting sqref="EE41">
    <cfRule type="expression" dxfId="119" priority="25">
      <formula>FL41&lt;&gt;""</formula>
    </cfRule>
    <cfRule type="expression" dxfId="118" priority="204">
      <formula>AND(EB41:EH41="")</formula>
    </cfRule>
  </conditionalFormatting>
  <conditionalFormatting sqref="EF41">
    <cfRule type="expression" dxfId="117" priority="24">
      <formula>FL41&lt;&gt;""</formula>
    </cfRule>
    <cfRule type="expression" dxfId="116" priority="203">
      <formula>AND(EB41:EH41="")</formula>
    </cfRule>
  </conditionalFormatting>
  <conditionalFormatting sqref="EG41">
    <cfRule type="expression" dxfId="115" priority="23">
      <formula>FL41&lt;&gt;""</formula>
    </cfRule>
    <cfRule type="expression" dxfId="114" priority="202">
      <formula>AND(EB41:EH41="")</formula>
    </cfRule>
  </conditionalFormatting>
  <conditionalFormatting sqref="EH41">
    <cfRule type="expression" dxfId="113" priority="22">
      <formula>FL41&lt;&gt;""</formula>
    </cfRule>
    <cfRule type="expression" dxfId="112" priority="201">
      <formula>AND(EB41:EH41="")</formula>
    </cfRule>
  </conditionalFormatting>
  <conditionalFormatting sqref="EK41">
    <cfRule type="expression" dxfId="111" priority="21">
      <formula>FL41&lt;&gt;""</formula>
    </cfRule>
    <cfRule type="expression" dxfId="110" priority="199">
      <formula>AND(EJ41&lt;&gt;"",EK41&lt;&gt;"")</formula>
    </cfRule>
    <cfRule type="expression" dxfId="109" priority="200">
      <formula>AND(EJ41="",EK41="")</formula>
    </cfRule>
  </conditionalFormatting>
  <conditionalFormatting sqref="EL41">
    <cfRule type="expression" dxfId="108" priority="20">
      <formula>FL41&lt;&gt;""</formula>
    </cfRule>
    <cfRule type="expression" dxfId="107" priority="197">
      <formula>AND(EJ41&lt;&gt;"",EL41&lt;&gt;"")</formula>
    </cfRule>
    <cfRule type="expression" dxfId="106" priority="198">
      <formula>AND(EJ41="",EL41="")</formula>
    </cfRule>
  </conditionalFormatting>
  <conditionalFormatting sqref="EM41">
    <cfRule type="expression" dxfId="105" priority="19">
      <formula>FL41&lt;&gt;""</formula>
    </cfRule>
    <cfRule type="expression" dxfId="104" priority="195">
      <formula>AND(EJ41&lt;&gt;"",EM41&lt;&gt;"")</formula>
    </cfRule>
    <cfRule type="expression" dxfId="103" priority="196">
      <formula>AND(EJ41="",EM41="")</formula>
    </cfRule>
  </conditionalFormatting>
  <conditionalFormatting sqref="EO41">
    <cfRule type="expression" dxfId="102" priority="189">
      <formula>AND(EJ41&lt;&gt;"",EO41&lt;&gt;"")</formula>
    </cfRule>
    <cfRule type="expression" dxfId="101" priority="193">
      <formula>AND(EO41&lt;&gt;"",EN41="")</formula>
    </cfRule>
    <cfRule type="expression" dxfId="100" priority="194">
      <formula>AND(EN41&lt;&gt;"",EO41="")</formula>
    </cfRule>
  </conditionalFormatting>
  <conditionalFormatting sqref="EP41">
    <cfRule type="expression" dxfId="99" priority="188">
      <formula>AND(EJ41&lt;&gt;"",EP41&lt;&gt;"")</formula>
    </cfRule>
    <cfRule type="expression" dxfId="98" priority="191">
      <formula>AND(EP41&lt;&gt;"",EN41="")</formula>
    </cfRule>
    <cfRule type="expression" dxfId="97" priority="192">
      <formula>AND(EN41&lt;&gt;"",EP41="")</formula>
    </cfRule>
  </conditionalFormatting>
  <conditionalFormatting sqref="EN41">
    <cfRule type="expression" dxfId="96" priority="190">
      <formula>AND(EJ41&lt;&gt;"",EN41&lt;&gt;"")</formula>
    </cfRule>
  </conditionalFormatting>
  <conditionalFormatting sqref="ER41">
    <cfRule type="expression" dxfId="95" priority="18">
      <formula>FL41&lt;&gt;""</formula>
    </cfRule>
    <cfRule type="expression" dxfId="94" priority="186">
      <formula>AND(EQ41&lt;&gt;"",ER41&lt;&gt;"")</formula>
    </cfRule>
    <cfRule type="expression" dxfId="93" priority="187">
      <formula>AND(EQ41="",ER41="")</formula>
    </cfRule>
  </conditionalFormatting>
  <conditionalFormatting sqref="ES41">
    <cfRule type="expression" dxfId="92" priority="17">
      <formula>FL41&lt;&gt;""</formula>
    </cfRule>
    <cfRule type="expression" dxfId="91" priority="184">
      <formula>AND(EQ41&lt;&gt;"",ES41&lt;&gt;"")</formula>
    </cfRule>
    <cfRule type="expression" dxfId="90" priority="185">
      <formula>AND(EQ41="",ES41="")</formula>
    </cfRule>
  </conditionalFormatting>
  <conditionalFormatting sqref="ET41">
    <cfRule type="expression" dxfId="89" priority="16">
      <formula>FL41&lt;&gt;""</formula>
    </cfRule>
    <cfRule type="expression" dxfId="88" priority="182">
      <formula>AND(EQ41&lt;&gt;"",ET41&lt;&gt;"")</formula>
    </cfRule>
    <cfRule type="expression" dxfId="87" priority="183">
      <formula>AND(EQ41="",ET41="")</formula>
    </cfRule>
  </conditionalFormatting>
  <conditionalFormatting sqref="EV41">
    <cfRule type="expression" dxfId="86" priority="176">
      <formula>AND(EQ41&lt;&gt;"",EV41&lt;&gt;"")</formula>
    </cfRule>
    <cfRule type="expression" dxfId="85" priority="180">
      <formula>AND(EV41&lt;&gt;"",EU41="")</formula>
    </cfRule>
    <cfRule type="expression" dxfId="84" priority="181">
      <formula>AND(EU41&lt;&gt;"",EV41="")</formula>
    </cfRule>
  </conditionalFormatting>
  <conditionalFormatting sqref="EW41">
    <cfRule type="expression" dxfId="83" priority="175">
      <formula>AND(EQ41&lt;&gt;"",EW41&lt;&gt;"")</formula>
    </cfRule>
    <cfRule type="expression" dxfId="82" priority="178">
      <formula>AND(EW41&lt;&gt;"",EU41="")</formula>
    </cfRule>
    <cfRule type="expression" dxfId="81" priority="179">
      <formula>AND(EU41&lt;&gt;"",EW41="")</formula>
    </cfRule>
  </conditionalFormatting>
  <conditionalFormatting sqref="EU41">
    <cfRule type="expression" dxfId="80" priority="177">
      <formula>AND(EQ41&lt;&gt;"",EU41&lt;&gt;"")</formula>
    </cfRule>
  </conditionalFormatting>
  <conditionalFormatting sqref="EQ41">
    <cfRule type="expression" dxfId="79" priority="174">
      <formula>AND(EQ41&lt;&gt;"",OR(ER41:EW41&lt;&gt;""))</formula>
    </cfRule>
  </conditionalFormatting>
  <conditionalFormatting sqref="EJ41">
    <cfRule type="expression" dxfId="78" priority="173">
      <formula>AND(EJ41&lt;&gt;"",OR(EK41:EP41&lt;&gt;""))</formula>
    </cfRule>
  </conditionalFormatting>
  <conditionalFormatting sqref="EX41">
    <cfRule type="expression" dxfId="77" priority="15">
      <formula>FL41&lt;&gt;""</formula>
    </cfRule>
    <cfRule type="expression" dxfId="76" priority="172">
      <formula>AND(EX41:FC41="")</formula>
    </cfRule>
  </conditionalFormatting>
  <conditionalFormatting sqref="EY41">
    <cfRule type="expression" dxfId="75" priority="14">
      <formula>FL41&lt;&gt;""</formula>
    </cfRule>
    <cfRule type="expression" dxfId="74" priority="171">
      <formula>AND(EX41:FC41="")</formula>
    </cfRule>
  </conditionalFormatting>
  <conditionalFormatting sqref="EZ41">
    <cfRule type="expression" dxfId="73" priority="13">
      <formula>FL41&lt;&gt;""</formula>
    </cfRule>
    <cfRule type="expression" dxfId="72" priority="170">
      <formula>AND(EX41:FC41="")</formula>
    </cfRule>
  </conditionalFormatting>
  <conditionalFormatting sqref="FA41">
    <cfRule type="expression" dxfId="71" priority="12">
      <formula>FL41&lt;&gt;""</formula>
    </cfRule>
    <cfRule type="expression" dxfId="70" priority="169">
      <formula>AND(EX41:FC41="")</formula>
    </cfRule>
  </conditionalFormatting>
  <conditionalFormatting sqref="FC41">
    <cfRule type="expression" dxfId="69" priority="10">
      <formula>FL41&lt;&gt;""</formula>
    </cfRule>
    <cfRule type="expression" dxfId="68" priority="168">
      <formula>AND(EX41:FC41="")</formula>
    </cfRule>
  </conditionalFormatting>
  <conditionalFormatting sqref="FB41">
    <cfRule type="expression" dxfId="67" priority="11">
      <formula>FL41&lt;&gt;""</formula>
    </cfRule>
    <cfRule type="expression" dxfId="66" priority="167">
      <formula>AND(EX41:FC41="")</formula>
    </cfRule>
  </conditionalFormatting>
  <conditionalFormatting sqref="FD41">
    <cfRule type="expression" dxfId="65" priority="9">
      <formula>FL41&lt;&gt;""</formula>
    </cfRule>
    <cfRule type="expression" dxfId="64" priority="166">
      <formula>FD41=""</formula>
    </cfRule>
  </conditionalFormatting>
  <conditionalFormatting sqref="FE41">
    <cfRule type="expression" dxfId="63" priority="164">
      <formula>AND(FD41&lt;&gt;"2人以上の体制",FE41&lt;&gt;"")</formula>
    </cfRule>
    <cfRule type="expression" dxfId="62" priority="165">
      <formula>AND(FD41="2人以上の体制",FE41="")</formula>
    </cfRule>
  </conditionalFormatting>
  <conditionalFormatting sqref="FF41">
    <cfRule type="expression" dxfId="61" priority="8">
      <formula>FL41&lt;&gt;""</formula>
    </cfRule>
    <cfRule type="expression" dxfId="60" priority="163">
      <formula>FF41=""</formula>
    </cfRule>
  </conditionalFormatting>
  <conditionalFormatting sqref="FG41">
    <cfRule type="expression" dxfId="59" priority="7">
      <formula>FL41&lt;&gt;""</formula>
    </cfRule>
    <cfRule type="expression" dxfId="58" priority="162">
      <formula>FG41=""</formula>
    </cfRule>
  </conditionalFormatting>
  <conditionalFormatting sqref="BN41">
    <cfRule type="expression" dxfId="57" priority="81">
      <formula>FL41&lt;&gt;""</formula>
    </cfRule>
    <cfRule type="expression" dxfId="56" priority="160">
      <formula>BN41=""</formula>
    </cfRule>
  </conditionalFormatting>
  <conditionalFormatting sqref="BO41">
    <cfRule type="expression" dxfId="55" priority="80">
      <formula>FL41&lt;&gt;""</formula>
    </cfRule>
    <cfRule type="expression" dxfId="54" priority="159">
      <formula>BO41=""</formula>
    </cfRule>
  </conditionalFormatting>
  <conditionalFormatting sqref="BP41">
    <cfRule type="expression" dxfId="53" priority="79">
      <formula>FL41&lt;&gt;""</formula>
    </cfRule>
    <cfRule type="expression" dxfId="52" priority="158">
      <formula>BP41=""</formula>
    </cfRule>
  </conditionalFormatting>
  <conditionalFormatting sqref="BQ41">
    <cfRule type="expression" dxfId="51" priority="78">
      <formula>FL41&lt;&gt;""</formula>
    </cfRule>
    <cfRule type="expression" dxfId="50" priority="147">
      <formula>AND(BQ41:BR41="")</formula>
    </cfRule>
  </conditionalFormatting>
  <conditionalFormatting sqref="BR41">
    <cfRule type="expression" dxfId="49" priority="77">
      <formula>FL41&lt;&gt;""</formula>
    </cfRule>
    <cfRule type="expression" dxfId="48" priority="157">
      <formula>AND(BQ41:BR41="")</formula>
    </cfRule>
  </conditionalFormatting>
  <conditionalFormatting sqref="BT41">
    <cfRule type="expression" dxfId="47" priority="152">
      <formula>AND(BS41="",BT41&lt;&gt;"")</formula>
    </cfRule>
    <cfRule type="expression" dxfId="46" priority="156">
      <formula>AND(BS41&lt;&gt;"",BT41="")</formula>
    </cfRule>
  </conditionalFormatting>
  <conditionalFormatting sqref="BU41">
    <cfRule type="expression" dxfId="45" priority="151">
      <formula>AND(BS41="",BU41&lt;&gt;"")</formula>
    </cfRule>
    <cfRule type="expression" dxfId="44" priority="155">
      <formula>AND(BS41&lt;&gt;"",BU41="")</formula>
    </cfRule>
  </conditionalFormatting>
  <conditionalFormatting sqref="BV41">
    <cfRule type="expression" dxfId="43" priority="150">
      <formula>AND(BS41="",BV41&lt;&gt;"")</formula>
    </cfRule>
    <cfRule type="expression" dxfId="42" priority="154">
      <formula>AND(BS41&lt;&gt;"",AND(BV41:BW41=""))</formula>
    </cfRule>
  </conditionalFormatting>
  <conditionalFormatting sqref="BW41">
    <cfRule type="expression" dxfId="41" priority="149">
      <formula>AND(BS41="",BW41&lt;&gt;"")</formula>
    </cfRule>
    <cfRule type="expression" dxfId="40" priority="153">
      <formula>AND(BS41&lt;&gt;"",AND(BV41:BW41=""))</formula>
    </cfRule>
  </conditionalFormatting>
  <conditionalFormatting sqref="BS41">
    <cfRule type="expression" dxfId="39" priority="148">
      <formula>AND(BS41="",OR(BT41:BW41&lt;&gt;""))</formula>
    </cfRule>
  </conditionalFormatting>
  <conditionalFormatting sqref="BX41">
    <cfRule type="expression" dxfId="38" priority="76">
      <formula>FL41&lt;&gt;""</formula>
    </cfRule>
    <cfRule type="expression" dxfId="37" priority="146">
      <formula>BX41=""</formula>
    </cfRule>
  </conditionalFormatting>
  <conditionalFormatting sqref="BY41">
    <cfRule type="expression" dxfId="36" priority="75">
      <formula>FL41&lt;&gt;""</formula>
    </cfRule>
    <cfRule type="expression" dxfId="35" priority="145">
      <formula>BY41=""</formula>
    </cfRule>
  </conditionalFormatting>
  <conditionalFormatting sqref="CB41">
    <cfRule type="expression" dxfId="34" priority="74">
      <formula>FL41&lt;&gt;""</formula>
    </cfRule>
    <cfRule type="expression" dxfId="33" priority="144">
      <formula>CB41=""</formula>
    </cfRule>
  </conditionalFormatting>
  <conditionalFormatting sqref="CC41">
    <cfRule type="expression" dxfId="32" priority="73">
      <formula>FL41&lt;&gt;""</formula>
    </cfRule>
    <cfRule type="expression" dxfId="31" priority="143">
      <formula>CC41=""</formula>
    </cfRule>
  </conditionalFormatting>
  <conditionalFormatting sqref="CD41">
    <cfRule type="expression" dxfId="30" priority="72">
      <formula>FL41&lt;&gt;""</formula>
    </cfRule>
    <cfRule type="expression" dxfId="29" priority="142">
      <formula>CD41=""</formula>
    </cfRule>
  </conditionalFormatting>
  <conditionalFormatting sqref="FJ41">
    <cfRule type="expression" dxfId="28" priority="141">
      <formula>FJ41=""</formula>
    </cfRule>
  </conditionalFormatting>
  <conditionalFormatting sqref="H41">
    <cfRule type="expression" dxfId="27" priority="122">
      <formula>FL41&lt;&gt;""</formula>
    </cfRule>
    <cfRule type="expression" dxfId="26" priority="138">
      <formula>H41=""</formula>
    </cfRule>
  </conditionalFormatting>
  <conditionalFormatting sqref="B41">
    <cfRule type="expression" dxfId="25" priority="6">
      <formula>FL41&lt;&gt;""</formula>
    </cfRule>
    <cfRule type="expression" dxfId="24" priority="137">
      <formula>B41=""</formula>
    </cfRule>
  </conditionalFormatting>
  <conditionalFormatting sqref="CE41">
    <cfRule type="expression" dxfId="23" priority="71">
      <formula>FL41&lt;&gt;""</formula>
    </cfRule>
    <cfRule type="expression" dxfId="22" priority="136">
      <formula>CE41=""</formula>
    </cfRule>
  </conditionalFormatting>
  <conditionalFormatting sqref="EI41">
    <cfRule type="expression" dxfId="21" priority="135">
      <formula>AND(OR(EB41:EG41&lt;&gt;""),EI41="")</formula>
    </cfRule>
  </conditionalFormatting>
  <conditionalFormatting sqref="BD41">
    <cfRule type="expression" dxfId="20" priority="82">
      <formula>FL41&lt;&gt;""</formula>
    </cfRule>
    <cfRule type="expression" dxfId="19" priority="134">
      <formula>BD41=""</formula>
    </cfRule>
  </conditionalFormatting>
  <conditionalFormatting sqref="BE41">
    <cfRule type="expression" dxfId="18" priority="133">
      <formula>AND(BD41="同居",AND(BE41="",BF41=""))</formula>
    </cfRule>
  </conditionalFormatting>
  <conditionalFormatting sqref="CA41">
    <cfRule type="expression" dxfId="17" priority="132">
      <formula>AND(BZ41&lt;&gt;"",CA41="")</formula>
    </cfRule>
  </conditionalFormatting>
  <conditionalFormatting sqref="BZ41">
    <cfRule type="expression" dxfId="16" priority="131">
      <formula>AND(BZ41="",CA41&lt;&gt;"")</formula>
    </cfRule>
  </conditionalFormatting>
  <conditionalFormatting sqref="DT41">
    <cfRule type="expression" dxfId="15" priority="32">
      <formula>FL41&lt;&gt;""</formula>
    </cfRule>
    <cfRule type="expression" dxfId="14" priority="128">
      <formula>AND(DT41&lt;&gt;"",DS41="")</formula>
    </cfRule>
    <cfRule type="expression" dxfId="13" priority="129">
      <formula>AND(DS41&lt;&gt;"自立",DT41="")</formula>
    </cfRule>
    <cfRule type="expression" dxfId="12" priority="130">
      <formula>AND(DS41="自立",DT41&lt;&gt;"")</formula>
    </cfRule>
  </conditionalFormatting>
  <conditionalFormatting sqref="DV41">
    <cfRule type="expression" dxfId="11" priority="30">
      <formula>FL41&lt;&gt;""</formula>
    </cfRule>
    <cfRule type="expression" dxfId="10" priority="125">
      <formula>AND(DV41&lt;&gt;"",DU41="")</formula>
    </cfRule>
    <cfRule type="expression" dxfId="9" priority="126">
      <formula>AND(DU41="自立",DV41&lt;&gt;"")</formula>
    </cfRule>
    <cfRule type="expression" dxfId="8" priority="127">
      <formula>AND(DU41&lt;&gt;"自立",DV41="")</formula>
    </cfRule>
  </conditionalFormatting>
  <conditionalFormatting sqref="I41">
    <cfRule type="expression" dxfId="7" priority="124">
      <formula>I41=""</formula>
    </cfRule>
  </conditionalFormatting>
  <conditionalFormatting sqref="O41">
    <cfRule type="expression" dxfId="6" priority="118">
      <formula>FL41&lt;&gt;""</formula>
    </cfRule>
    <cfRule type="expression" dxfId="5" priority="123">
      <formula>O41=""</formula>
    </cfRule>
  </conditionalFormatting>
  <conditionalFormatting sqref="FM41">
    <cfRule type="expression" dxfId="4" priority="1">
      <formula>AND(FM41="",AND(P41:FI41=""))</formula>
    </cfRule>
    <cfRule type="expression" dxfId="3" priority="2">
      <formula>AND(FM41&lt;&gt;"",OR(P41:FI41&lt;&gt;""))</formula>
    </cfRule>
  </conditionalFormatting>
  <conditionalFormatting sqref="FL41">
    <cfRule type="expression" dxfId="2" priority="3">
      <formula>AND(FL41="",AND(P41:FI41=""))</formula>
    </cfRule>
    <cfRule type="expression" dxfId="1" priority="5">
      <formula>AND(FL41&lt;&gt;"",OR(P41:FI41&lt;&gt;""))</formula>
    </cfRule>
  </conditionalFormatting>
  <conditionalFormatting sqref="FK41">
    <cfRule type="expression" dxfId="0" priority="4">
      <formula>FK41=""</formula>
    </cfRule>
  </conditionalFormatting>
  <dataValidations count="92">
    <dataValidation imeMode="hiragana" allowBlank="1" showInputMessage="1" showErrorMessage="1" sqref="Z4:AB4 B4 R4:T4 V4:X4 G4:I4 F4:F41"/>
    <dataValidation imeMode="off" allowBlank="1" showInputMessage="1" showErrorMessage="1" sqref="U4 C4:D4 L4:Q4 EM5:EM41 CE5:CE41 CC5:CC41 CA5:CA41 BY5:BY41 BV5:BW41 BQ5:BR41 EW5:EW41 H5:M41 ET5:ET41 EP5:EP41"/>
    <dataValidation type="list" allowBlank="1" showInputMessage="1" showErrorMessage="1" sqref="DU5:DU41">
      <formula1>"自立,服薬確認,配薬,DOTS"</formula1>
    </dataValidation>
    <dataValidation type="list" allowBlank="1" showInputMessage="1" showErrorMessage="1" sqref="DK5:DK41">
      <formula1>"なし,糖尿病食,減塩食,軟食,アレルギー食"</formula1>
    </dataValidation>
    <dataValidation type="list" allowBlank="1" showInputMessage="1" showErrorMessage="1" sqref="EJ5:EJ41 AO5:AO41 CV5:CV41 EQ5:EQ41">
      <formula1>"なし"</formula1>
    </dataValidation>
    <dataValidation type="list" imeMode="off" allowBlank="1" showInputMessage="1" showErrorMessage="1" sqref="P5:P41">
      <formula1>"なし"</formula1>
    </dataValidation>
    <dataValidation type="list" allowBlank="1" showInputMessage="1" showErrorMessage="1" sqref="FD5:FD41">
      <formula1>"1人体制,2人体制,2人以上の体制"</formula1>
    </dataValidation>
    <dataValidation type="list" allowBlank="1" showInputMessage="1" showErrorMessage="1" sqref="DQ5:DQ41 DO5:DO41 DM5:DM41 DI5:DI41 DS5:DS41">
      <formula1>"自立,一部介助,全介助"</formula1>
    </dataValidation>
    <dataValidation type="list" allowBlank="1" showInputMessage="1" showErrorMessage="1" sqref="DG5:DG41">
      <formula1>$DG$4</formula1>
    </dataValidation>
    <dataValidation type="list" allowBlank="1" showInputMessage="1" showErrorMessage="1" sqref="DF5:DF41">
      <formula1>"可,不可"</formula1>
    </dataValidation>
    <dataValidation type="list" allowBlank="1" showInputMessage="1" showErrorMessage="1" sqref="DE5:DE41">
      <formula1>$DE$4</formula1>
    </dataValidation>
    <dataValidation type="list" allowBlank="1" showInputMessage="1" showErrorMessage="1" sqref="DD5:DD41">
      <formula1>$DD$4</formula1>
    </dataValidation>
    <dataValidation type="list" allowBlank="1" showInputMessage="1" showErrorMessage="1" sqref="DC5:DC41">
      <formula1>$DC$4</formula1>
    </dataValidation>
    <dataValidation type="list" allowBlank="1" showInputMessage="1" showErrorMessage="1" sqref="DB5:DB41">
      <formula1>$DB$4</formula1>
    </dataValidation>
    <dataValidation type="list" allowBlank="1" showInputMessage="1" showErrorMessage="1" sqref="CZ5:CZ41">
      <formula1>$CZ$4</formula1>
    </dataValidation>
    <dataValidation type="list" allowBlank="1" showInputMessage="1" showErrorMessage="1" sqref="CY5:CY41">
      <formula1>$CY$4</formula1>
    </dataValidation>
    <dataValidation type="list" allowBlank="1" showInputMessage="1" showErrorMessage="1" sqref="CW5:CW41">
      <formula1>$CW$4</formula1>
    </dataValidation>
    <dataValidation type="list" allowBlank="1" showInputMessage="1" showErrorMessage="1" sqref="CU5:CU41">
      <formula1>"加入,未加入"</formula1>
    </dataValidation>
    <dataValidation type="list" allowBlank="1" showInputMessage="1" showErrorMessage="1" sqref="CN5:CN41">
      <formula1>"急,緩"</formula1>
    </dataValidation>
    <dataValidation type="list" allowBlank="1" showInputMessage="1" showErrorMessage="1" sqref="CK5:CK41">
      <formula1>"出来る,出来ない"</formula1>
    </dataValidation>
    <dataValidation type="list" allowBlank="1" showInputMessage="1" showErrorMessage="1" sqref="CG5:CG41">
      <formula1>"木造,鉄筋"</formula1>
    </dataValidation>
    <dataValidation type="list" allowBlank="1" showInputMessage="1" showErrorMessage="1" sqref="CF5:CF41">
      <formula1>"一軒家,アパート,マンション"</formula1>
    </dataValidation>
    <dataValidation type="list" allowBlank="1" showInputMessage="1" showErrorMessage="1" sqref="BL5:BL41">
      <formula1>$BL$4</formula1>
    </dataValidation>
    <dataValidation type="list" allowBlank="1" showInputMessage="1" showErrorMessage="1" sqref="BK5:BK41">
      <formula1>$BK$4</formula1>
    </dataValidation>
    <dataValidation type="list" allowBlank="1" showInputMessage="1" showErrorMessage="1" sqref="BJ5:BJ41">
      <formula1>$BJ$4</formula1>
    </dataValidation>
    <dataValidation type="list" allowBlank="1" showInputMessage="1" showErrorMessage="1" sqref="BI5:BI41">
      <formula1>$BI$4</formula1>
    </dataValidation>
    <dataValidation type="list" allowBlank="1" showInputMessage="1" showErrorMessage="1" sqref="BH5:BH41">
      <formula1>$BH$4</formula1>
    </dataValidation>
    <dataValidation type="list" allowBlank="1" showInputMessage="1" showErrorMessage="1" sqref="BE5:BE41">
      <formula1>$BE$4</formula1>
    </dataValidation>
    <dataValidation type="list" allowBlank="1" showInputMessage="1" showErrorMessage="1" sqref="BD5:BD41">
      <formula1>"独居,同居"</formula1>
    </dataValidation>
    <dataValidation type="list" allowBlank="1" showInputMessage="1" showErrorMessage="1" sqref="BA5:BA41">
      <formula1>$BA$4</formula1>
    </dataValidation>
    <dataValidation type="list" allowBlank="1" showInputMessage="1" showErrorMessage="1" sqref="AZ5:AZ41">
      <formula1>$AZ$4</formula1>
    </dataValidation>
    <dataValidation type="list" allowBlank="1" showInputMessage="1" showErrorMessage="1" sqref="AY5:AY41">
      <formula1>$AY$4</formula1>
    </dataValidation>
    <dataValidation type="list" allowBlank="1" showInputMessage="1" showErrorMessage="1" sqref="AX5:AX41">
      <formula1>$AX$4</formula1>
    </dataValidation>
    <dataValidation type="list" allowBlank="1" showInputMessage="1" showErrorMessage="1" sqref="AW5:AW41">
      <formula1>$AW$4</formula1>
    </dataValidation>
    <dataValidation type="list" allowBlank="1" showInputMessage="1" showErrorMessage="1" sqref="AV5:AV41">
      <formula1>$AV$4</formula1>
    </dataValidation>
    <dataValidation type="list" allowBlank="1" showInputMessage="1" showErrorMessage="1" sqref="AU5:AU41">
      <formula1>$AU$4</formula1>
    </dataValidation>
    <dataValidation type="list" allowBlank="1" showInputMessage="1" showErrorMessage="1" sqref="AT5:AT41">
      <formula1>$AT$4</formula1>
    </dataValidation>
    <dataValidation type="list" allowBlank="1" showInputMessage="1" showErrorMessage="1" sqref="AS5:AS41">
      <formula1>$AS$4</formula1>
    </dataValidation>
    <dataValidation type="list" allowBlank="1" showInputMessage="1" showErrorMessage="1" sqref="AR5:AR41">
      <formula1>$AR$4</formula1>
    </dataValidation>
    <dataValidation type="list" allowBlank="1" showInputMessage="1" showErrorMessage="1" sqref="BB5:BB41">
      <formula1>$BB$4</formula1>
    </dataValidation>
    <dataValidation type="list" allowBlank="1" showInputMessage="1" showErrorMessage="1" sqref="AQ5:AQ41">
      <formula1>$AQ$4</formula1>
    </dataValidation>
    <dataValidation type="list" allowBlank="1" showInputMessage="1" showErrorMessage="1" sqref="AP5:AP41">
      <formula1>$AP$4</formula1>
    </dataValidation>
    <dataValidation type="list" allowBlank="1" showInputMessage="1" showErrorMessage="1" sqref="AB5:AB41">
      <formula1>$AB$4</formula1>
    </dataValidation>
    <dataValidation type="list" imeMode="hiragana" allowBlank="1" showInputMessage="1" showErrorMessage="1" sqref="AA5:AA41">
      <formula1>$AA$4</formula1>
    </dataValidation>
    <dataValidation type="list" imeMode="hiragana" allowBlank="1" showInputMessage="1" showErrorMessage="1" sqref="Z5:Z41">
      <formula1>$Z$4</formula1>
    </dataValidation>
    <dataValidation type="list" allowBlank="1" showInputMessage="1" showErrorMessage="1" sqref="Y5:Y41">
      <formula1>$Y$4</formula1>
    </dataValidation>
    <dataValidation type="list" imeMode="hiragana" allowBlank="1" showInputMessage="1" showErrorMessage="1" sqref="X5:X41">
      <formula1>$X$4</formula1>
    </dataValidation>
    <dataValidation type="list" imeMode="hiragana" allowBlank="1" showInputMessage="1" showErrorMessage="1" sqref="W5:W41">
      <formula1>$W$4</formula1>
    </dataValidation>
    <dataValidation type="list" imeMode="on" allowBlank="1" showInputMessage="1" showErrorMessage="1" sqref="V5:V41">
      <formula1>$V$4</formula1>
    </dataValidation>
    <dataValidation type="list" imeMode="off" allowBlank="1" showInputMessage="1" showErrorMessage="1" sqref="U5:U41">
      <formula1>$U$4</formula1>
    </dataValidation>
    <dataValidation type="list" imeMode="hiragana" allowBlank="1" showInputMessage="1" showErrorMessage="1" sqref="T5:T41">
      <formula1>$T$4</formula1>
    </dataValidation>
    <dataValidation type="list" imeMode="hiragana" allowBlank="1" showInputMessage="1" showErrorMessage="1" sqref="S5:S41">
      <formula1>$S$4</formula1>
    </dataValidation>
    <dataValidation type="list" imeMode="hiragana" allowBlank="1" showInputMessage="1" showErrorMessage="1" sqref="R5:R41">
      <formula1>$R$4</formula1>
    </dataValidation>
    <dataValidation type="list" imeMode="off" allowBlank="1" showInputMessage="1" showErrorMessage="1" sqref="Q5:Q41">
      <formula1>$Q$4</formula1>
    </dataValidation>
    <dataValidation type="list" imeMode="hiragana" allowBlank="1" showInputMessage="1" showErrorMessage="1" sqref="G5:G41">
      <formula1>"男,女"</formula1>
    </dataValidation>
    <dataValidation type="list" allowBlank="1" showInputMessage="1" showErrorMessage="1" sqref="AD5:AD41 AI5:AJ41">
      <formula1>"有,無"</formula1>
    </dataValidation>
    <dataValidation type="list" allowBlank="1" showInputMessage="1" showErrorMessage="1" sqref="AM5:AM41 CJ5:CJ41">
      <formula1>"あり,なし"</formula1>
    </dataValidation>
    <dataValidation type="list" allowBlank="1" showInputMessage="1" showErrorMessage="1" sqref="AE5:AE41">
      <formula1>"腰"</formula1>
    </dataValidation>
    <dataValidation type="list" allowBlank="1" showInputMessage="1" showErrorMessage="1" sqref="AF5:AF41">
      <formula1>"膝"</formula1>
    </dataValidation>
    <dataValidation type="list" allowBlank="1" showInputMessage="1" showErrorMessage="1" sqref="AG5:AG41">
      <formula1>"肩"</formula1>
    </dataValidation>
    <dataValidation type="list" allowBlank="1" showInputMessage="1" showErrorMessage="1" sqref="CO5:CO41">
      <formula1>"該当なし"</formula1>
    </dataValidation>
    <dataValidation type="list" allowBlank="1" showInputMessage="1" showErrorMessage="1" sqref="CP5:CP41">
      <formula1>"土砂崩れ"</formula1>
    </dataValidation>
    <dataValidation type="list" allowBlank="1" showInputMessage="1" showErrorMessage="1" sqref="CQ5:CQ41">
      <formula1>"浸水"</formula1>
    </dataValidation>
    <dataValidation type="list" allowBlank="1" showInputMessage="1" showErrorMessage="1" sqref="CR5:CR41">
      <formula1>"津波"</formula1>
    </dataValidation>
    <dataValidation type="list" allowBlank="1" showInputMessage="1" showErrorMessage="1" sqref="EC5:EC41">
      <formula1>"子どもや親戚宅"</formula1>
    </dataValidation>
    <dataValidation type="list" allowBlank="1" showInputMessage="1" showErrorMessage="1" sqref="ED5:ED41">
      <formula1>"避難所"</formula1>
    </dataValidation>
    <dataValidation type="list" allowBlank="1" showInputMessage="1" showErrorMessage="1" sqref="EE5:EE41">
      <formula1>"避難入院"</formula1>
    </dataValidation>
    <dataValidation type="list" allowBlank="1" showInputMessage="1" showErrorMessage="1" sqref="EF5:EF41">
      <formula1>"ホテル"</formula1>
    </dataValidation>
    <dataValidation type="list" allowBlank="1" showInputMessage="1" showErrorMessage="1" sqref="EG5:EG41">
      <formula1>"ショートステイ事業所"</formula1>
    </dataValidation>
    <dataValidation type="list" allowBlank="1" showInputMessage="1" showErrorMessage="1" sqref="EX5:EX41">
      <formula1>"家族親族の自家用車"</formula1>
    </dataValidation>
    <dataValidation type="list" allowBlank="1" showInputMessage="1" showErrorMessage="1" sqref="EY5:EY41">
      <formula1>"タクシー"</formula1>
    </dataValidation>
    <dataValidation type="list" allowBlank="1" showInputMessage="1" showErrorMessage="1" sqref="EZ5:EZ41">
      <formula1>"福祉タクシ－"</formula1>
    </dataValidation>
    <dataValidation type="list" allowBlank="1" showInputMessage="1" showErrorMessage="1" sqref="FA5:FA41">
      <formula1>"サービス事業所の送迎"</formula1>
    </dataValidation>
    <dataValidation type="list" allowBlank="1" showInputMessage="1" showErrorMessage="1" sqref="FB5:FB41">
      <formula1>"徒歩"</formula1>
    </dataValidation>
    <dataValidation type="list" allowBlank="1" showInputMessage="1" showErrorMessage="1" sqref="EB5:EB41">
      <formula1>"自宅"</formula1>
    </dataValidation>
    <dataValidation type="list" allowBlank="1" showInputMessage="1" showErrorMessage="1" sqref="DZ5:DZ41">
      <formula1>"事前の予測段階,注意報の発令,高齢者等避難の発令,その他"</formula1>
    </dataValidation>
    <dataValidation type="list" allowBlank="1" showInputMessage="1" showErrorMessage="1" sqref="FG5:FG41">
      <formula1>"同意します,同意しません"</formula1>
    </dataValidation>
    <dataValidation type="textLength" allowBlank="1" showInputMessage="1" showErrorMessage="1" errorTitle="文字数制限" error="文字数は40文字まで" sqref="DR5:DR41 DT5:DT41 DV5:DV41 EA5:EA41 FC5:FC41 FE5:FE41 DN5:DN41 DP5:DP41 AN5:AN41 DJ5:DJ41 DL5:DL41">
      <formula1>0</formula1>
      <formula2>40</formula2>
    </dataValidation>
    <dataValidation type="textLength" allowBlank="1" showInputMessage="1" showErrorMessage="1" errorTitle="文字数制限" error="文字数は105文字まで" sqref="AC5:AC41">
      <formula1>0</formula1>
      <formula2>105</formula2>
    </dataValidation>
    <dataValidation type="textLength" allowBlank="1" showInputMessage="1" showErrorMessage="1" errorTitle="文字数制限" error="文字数は全角40文字まで" sqref="N5:N41">
      <formula1>0</formula1>
      <formula2>40</formula2>
    </dataValidation>
    <dataValidation type="textLength" allowBlank="1" showInputMessage="1" showErrorMessage="1" errorTitle="文字数制限" error="文字数は15文字まで" sqref="EU5:EU41 AH5:AH41 EK5:EK41 EN5:EN41 ER5:ER41">
      <formula1>0</formula1>
      <formula2>15</formula2>
    </dataValidation>
    <dataValidation type="textLength" allowBlank="1" showErrorMessage="1" errorTitle="文字数制限" error="文字数は90文字まで" sqref="BC5:BC41">
      <formula1>0</formula1>
      <formula2>90</formula2>
    </dataValidation>
    <dataValidation type="textLength" allowBlank="1" showInputMessage="1" showErrorMessage="1" errorTitle="文字数制限" error="文字数は20文字まで" sqref="BM5:BO41 BS5:BT41">
      <formula1>0</formula1>
      <formula2>20</formula2>
    </dataValidation>
    <dataValidation type="textLength" allowBlank="1" showInputMessage="1" showErrorMessage="1" errorTitle="文字数制限" error="文字数は50文字まで" sqref="BU5:BU41 DW5:DW41 BP5:BP41">
      <formula1>0</formula1>
      <formula2>50</formula2>
    </dataValidation>
    <dataValidation type="textLength" allowBlank="1" showInputMessage="1" showErrorMessage="1" errorTitle="文字数制限" error="文字数は25文字まで" sqref="CB5:CB41 BZ5:BZ41 CD5:CD41 BX5:BX41">
      <formula1>0</formula1>
      <formula2>25</formula2>
    </dataValidation>
    <dataValidation type="textLength" allowBlank="1" showInputMessage="1" showErrorMessage="1" errorTitle="文字数制限" error="文字数は30文字まで" sqref="CS5:CT41 EH5:EH41">
      <formula1>0</formula1>
      <formula2>30</formula2>
    </dataValidation>
    <dataValidation type="textLength" allowBlank="1" showInputMessage="1" showErrorMessage="1" errorTitle="文字数制限" error="文字数は95文字まで" sqref="DH5:DH41">
      <formula1>0</formula1>
      <formula2>95</formula2>
    </dataValidation>
    <dataValidation type="textLength" allowBlank="1" showInputMessage="1" showErrorMessage="1" errorTitle="文字数制限" error="文字数は80文字まで" sqref="DX5:DY41 FF5:FF41">
      <formula1>0</formula1>
      <formula2>80</formula2>
    </dataValidation>
    <dataValidation type="textLength" allowBlank="1" showInputMessage="1" showErrorMessage="1" errorTitle="文字数制限" error="文字数は70文字まで" sqref="EI5:EI41">
      <formula1>0</formula1>
      <formula2>70</formula2>
    </dataValidation>
    <dataValidation type="textLength" allowBlank="1" showInputMessage="1" showErrorMessage="1" errorTitle="文字数制限" error="文字数は10文字まで" sqref="EL5:EL41 EO5:EO41 ES5:ES41 EV5:EV41">
      <formula1>0</formula1>
      <formula2>10</formula2>
    </dataValidation>
    <dataValidation type="textLength" allowBlank="1" showInputMessage="1" showErrorMessage="1" errorTitle="文字数制限" error="文字数は35文字まで" sqref="O5:O41">
      <formula1>0</formula1>
      <formula2>35</formula2>
    </dataValidation>
    <dataValidation type="list" allowBlank="1" showInputMessage="1" showErrorMessage="1" sqref="FL5:FL41">
      <formula1>"対象外"</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CP101"/>
  <sheetViews>
    <sheetView zoomScale="90" zoomScaleNormal="90" zoomScaleSheetLayoutView="90" zoomScalePageLayoutView="110" workbookViewId="0">
      <selection sqref="A1:XFD1048576"/>
    </sheetView>
  </sheetViews>
  <sheetFormatPr defaultColWidth="1.875" defaultRowHeight="13.5"/>
  <cols>
    <col min="1" max="9" width="1.875" style="2"/>
    <col min="10" max="10" width="2.5" style="2" bestFit="1" customWidth="1"/>
    <col min="11" max="48" width="1.875" style="2"/>
    <col min="49" max="49" width="2" style="2" customWidth="1"/>
    <col min="50" max="50" width="6.25" style="2" customWidth="1"/>
    <col min="51" max="51" width="62.75" style="2" bestFit="1" customWidth="1"/>
    <col min="52" max="52" width="1.875" style="2" customWidth="1"/>
    <col min="53" max="75" width="2" style="2" customWidth="1"/>
    <col min="76" max="76" width="1.875" style="2"/>
    <col min="77" max="77" width="2.375" style="2" customWidth="1"/>
    <col min="78" max="79" width="1.875" style="2"/>
    <col min="80" max="80" width="2.625" style="2" customWidth="1"/>
    <col min="81" max="16384" width="1.875" style="2"/>
  </cols>
  <sheetData>
    <row r="1" spans="2:94" ht="15" thickBot="1">
      <c r="AX1" s="37" t="s">
        <v>397</v>
      </c>
      <c r="AY1" s="221" t="s">
        <v>295</v>
      </c>
    </row>
    <row r="2" spans="2:9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W2" s="3"/>
      <c r="AX2" s="3"/>
      <c r="AY2" s="221"/>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row>
    <row r="3" spans="2:94" ht="15.75" customHeight="1">
      <c r="AL3" s="30"/>
      <c r="AM3" s="36"/>
      <c r="AN3" s="36" t="s">
        <v>293</v>
      </c>
      <c r="AO3" s="227">
        <f>VLOOKUP($AX$1,調査票入力!$A:$FI,2,FALSE)</f>
        <v>44885</v>
      </c>
      <c r="AP3" s="227"/>
      <c r="AQ3" s="227"/>
      <c r="AR3" s="227"/>
      <c r="AS3" s="227"/>
      <c r="AT3" s="226" t="s">
        <v>288</v>
      </c>
      <c r="AU3" s="226"/>
      <c r="AV3" s="226"/>
      <c r="AW3" s="3"/>
      <c r="AX3" s="3"/>
      <c r="AY3" s="221"/>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2:94" ht="17.25" customHeight="1">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row>
    <row r="5" spans="2:94" ht="18.75" customHeight="1">
      <c r="C5" s="161" t="s">
        <v>209</v>
      </c>
      <c r="D5" s="161"/>
      <c r="E5" s="161"/>
      <c r="F5" s="161"/>
      <c r="G5" s="161"/>
      <c r="H5" s="4"/>
      <c r="I5" s="173" t="str">
        <f>VLOOKUP($AX$1,調査票入力!$A:$FI,3,FALSE)</f>
        <v>ﾅｶﾞｻｷ ﾀﾛｳ</v>
      </c>
      <c r="J5" s="173"/>
      <c r="K5" s="173"/>
      <c r="L5" s="173"/>
      <c r="M5" s="173"/>
      <c r="N5" s="173"/>
      <c r="O5" s="173"/>
      <c r="P5" s="173"/>
      <c r="Q5" s="173"/>
      <c r="R5" s="173"/>
      <c r="S5" s="173"/>
      <c r="T5" s="173"/>
      <c r="U5" s="173"/>
      <c r="V5" s="173"/>
      <c r="Y5" s="4" t="s">
        <v>210</v>
      </c>
      <c r="Z5" s="1"/>
      <c r="AA5" s="1"/>
      <c r="AB5" s="1"/>
      <c r="AC5" s="1"/>
      <c r="AD5" s="1"/>
      <c r="AE5" s="1"/>
      <c r="AF5" s="222">
        <f>VLOOKUP($AX$1,調査票入力!$A:$FI,5,FALSE)</f>
        <v>13511</v>
      </c>
      <c r="AG5" s="222"/>
      <c r="AH5" s="222"/>
      <c r="AI5" s="222"/>
      <c r="AJ5" s="222"/>
      <c r="AK5" s="222"/>
      <c r="AL5" s="222"/>
      <c r="AM5" s="222"/>
      <c r="AN5" s="222"/>
      <c r="AO5" s="222"/>
      <c r="AP5" s="222"/>
      <c r="AQ5" s="222"/>
      <c r="AR5" s="222"/>
      <c r="AS5" s="222"/>
      <c r="AT5" s="222"/>
      <c r="AU5" s="1"/>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2:94" ht="21" customHeight="1">
      <c r="C6" s="159" t="s">
        <v>211</v>
      </c>
      <c r="D6" s="159"/>
      <c r="E6" s="159"/>
      <c r="F6" s="159"/>
      <c r="G6" s="159"/>
      <c r="H6" s="20"/>
      <c r="I6" s="174" t="str">
        <f>VLOOKUP($AX$1,調査票入力!$A:$FI,4,FALSE)</f>
        <v>長崎　太郎</v>
      </c>
      <c r="J6" s="174"/>
      <c r="K6" s="174"/>
      <c r="L6" s="174"/>
      <c r="M6" s="174"/>
      <c r="N6" s="174"/>
      <c r="O6" s="174"/>
      <c r="P6" s="174"/>
      <c r="Q6" s="174"/>
      <c r="R6" s="174"/>
      <c r="S6" s="174"/>
      <c r="T6" s="174"/>
      <c r="U6" s="174"/>
      <c r="V6" s="174"/>
      <c r="Y6" s="4" t="s">
        <v>212</v>
      </c>
      <c r="Z6" s="1"/>
      <c r="AA6" s="1"/>
      <c r="AB6" s="1"/>
      <c r="AC6" s="1"/>
      <c r="AD6" s="160" t="str">
        <f>VLOOKUP($AX$1,調査票入力!$A:$FI,7,FALSE)</f>
        <v>男</v>
      </c>
      <c r="AE6" s="160"/>
      <c r="AF6" s="160"/>
      <c r="AG6" s="160"/>
      <c r="AH6" s="160"/>
      <c r="AI6" s="5"/>
      <c r="AJ6" s="160" t="s">
        <v>213</v>
      </c>
      <c r="AK6" s="160"/>
      <c r="AL6" s="160"/>
      <c r="AM6" s="160"/>
      <c r="AN6" s="161">
        <f>VLOOKUP($AX$1,調査票入力!$A:$FI,6,FALSE)</f>
        <v>85</v>
      </c>
      <c r="AO6" s="161"/>
      <c r="AP6" s="161"/>
      <c r="AQ6" s="161"/>
      <c r="AR6" s="161"/>
      <c r="AS6" s="158" t="s">
        <v>214</v>
      </c>
      <c r="AT6" s="158"/>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row>
    <row r="7" spans="2:94" ht="7.5" customHeight="1">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row>
    <row r="8" spans="2:94" ht="15" customHeight="1">
      <c r="C8" s="106" t="s">
        <v>361</v>
      </c>
      <c r="D8" s="105"/>
      <c r="E8" s="105"/>
      <c r="F8" s="105"/>
      <c r="G8" s="105"/>
      <c r="H8" s="105"/>
      <c r="I8" s="105"/>
      <c r="J8" s="105"/>
      <c r="K8" s="105"/>
      <c r="L8" s="105"/>
      <c r="M8" s="105"/>
      <c r="N8" s="105"/>
      <c r="O8" s="105"/>
      <c r="P8" s="105"/>
      <c r="Q8" s="104" t="str">
        <f>TEXT(VLOOKUP($AX$1,調査票入力!$A:$FI,8,FALSE)&amp;"","00000000")</f>
        <v>生活保護</v>
      </c>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row>
    <row r="9" spans="2:94" ht="15" customHeight="1">
      <c r="C9" s="105"/>
      <c r="D9" s="105"/>
      <c r="E9" s="105"/>
      <c r="F9" s="105"/>
      <c r="G9" s="105"/>
      <c r="H9" s="105"/>
      <c r="I9" s="105"/>
      <c r="J9" s="105"/>
      <c r="K9" s="105"/>
      <c r="L9" s="105"/>
      <c r="M9" s="105"/>
      <c r="N9" s="105"/>
      <c r="O9" s="105"/>
      <c r="P9" s="105"/>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row>
    <row r="10" spans="2:94" ht="15" customHeight="1">
      <c r="C10" s="105" t="s">
        <v>215</v>
      </c>
      <c r="D10" s="105"/>
      <c r="E10" s="105"/>
      <c r="F10" s="105"/>
      <c r="G10" s="105"/>
      <c r="H10" s="105"/>
      <c r="I10" s="105"/>
      <c r="J10" s="105"/>
      <c r="K10" s="105"/>
      <c r="L10" s="105"/>
      <c r="M10" s="105"/>
      <c r="N10" s="105"/>
      <c r="O10" s="105"/>
      <c r="P10" s="105"/>
      <c r="Q10" s="103" t="str">
        <f>TEXT(VLOOKUP($AX$1,調査票入力!$A:$FI,9,FALSE)&amp;"","0000000000")</f>
        <v>0001234567</v>
      </c>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row>
    <row r="11" spans="2:94" ht="15" customHeight="1">
      <c r="C11" s="105"/>
      <c r="D11" s="105"/>
      <c r="E11" s="105"/>
      <c r="F11" s="105"/>
      <c r="G11" s="105"/>
      <c r="H11" s="105"/>
      <c r="I11" s="105"/>
      <c r="J11" s="105"/>
      <c r="K11" s="105"/>
      <c r="L11" s="105"/>
      <c r="M11" s="105"/>
      <c r="N11" s="105"/>
      <c r="O11" s="105"/>
      <c r="P11" s="105"/>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row>
    <row r="12" spans="2:94" ht="7.5" customHeight="1">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row>
    <row r="13" spans="2:94" ht="15" customHeight="1">
      <c r="C13" s="157" t="s">
        <v>216</v>
      </c>
      <c r="D13" s="157"/>
      <c r="E13" s="157"/>
      <c r="F13" s="157"/>
      <c r="G13" s="157"/>
      <c r="H13" s="157"/>
      <c r="I13" s="1"/>
      <c r="J13" s="160" t="str">
        <f>VLOOKUP($AX$1,調査票入力!$A:$FI,10,FALSE)&amp;""</f>
        <v>095-000-0000</v>
      </c>
      <c r="K13" s="160"/>
      <c r="L13" s="160"/>
      <c r="M13" s="160"/>
      <c r="N13" s="160"/>
      <c r="O13" s="160"/>
      <c r="P13" s="160"/>
      <c r="Q13" s="160"/>
      <c r="R13" s="160"/>
      <c r="S13" s="160"/>
      <c r="T13" s="160"/>
      <c r="U13" s="160"/>
      <c r="V13" s="160"/>
      <c r="W13" s="160"/>
      <c r="Z13" s="158" t="s">
        <v>217</v>
      </c>
      <c r="AA13" s="158"/>
      <c r="AB13" s="158"/>
      <c r="AC13" s="158"/>
      <c r="AD13" s="158"/>
      <c r="AE13" s="158"/>
      <c r="AF13" s="1"/>
      <c r="AG13" s="171" t="str">
        <f>VLOOKUP($AX$1,調査票入力!$A:$FI,12,FALSE)&amp;""</f>
        <v>095-000-0001</v>
      </c>
      <c r="AH13" s="171"/>
      <c r="AI13" s="171"/>
      <c r="AJ13" s="171"/>
      <c r="AK13" s="171"/>
      <c r="AL13" s="171"/>
      <c r="AM13" s="171"/>
      <c r="AN13" s="171"/>
      <c r="AO13" s="171"/>
      <c r="AP13" s="171"/>
      <c r="AQ13" s="171"/>
      <c r="AR13" s="171"/>
      <c r="AS13" s="171"/>
      <c r="AT13" s="1"/>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row>
    <row r="14" spans="2:94" ht="7.5" customHeight="1">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row>
    <row r="15" spans="2:94" ht="15" customHeight="1">
      <c r="C15" s="157" t="s">
        <v>218</v>
      </c>
      <c r="D15" s="157"/>
      <c r="E15" s="157"/>
      <c r="F15" s="157"/>
      <c r="G15" s="157"/>
      <c r="H15" s="157"/>
      <c r="I15" s="1"/>
      <c r="J15" s="173" t="str">
        <f>VLOOKUP($AX$1,調査票入力!$A:$FI,11,FALSE)&amp;""</f>
        <v>080-000-0000</v>
      </c>
      <c r="K15" s="173"/>
      <c r="L15" s="173"/>
      <c r="M15" s="173"/>
      <c r="N15" s="173"/>
      <c r="O15" s="173"/>
      <c r="P15" s="173"/>
      <c r="Q15" s="173"/>
      <c r="R15" s="173"/>
      <c r="S15" s="173"/>
      <c r="T15" s="173"/>
      <c r="U15" s="173"/>
      <c r="V15" s="173"/>
      <c r="W15" s="173"/>
      <c r="Z15" s="158" t="s">
        <v>219</v>
      </c>
      <c r="AA15" s="158"/>
      <c r="AB15" s="158"/>
      <c r="AC15" s="158"/>
      <c r="AD15" s="158"/>
      <c r="AE15" s="158"/>
      <c r="AF15" s="1"/>
      <c r="AG15" s="171" t="str">
        <f>VLOOKUP($AX$1,調査票入力!$A:$FI,13,FALSE)&amp;""</f>
        <v>ansin@ne.jp</v>
      </c>
      <c r="AH15" s="171"/>
      <c r="AI15" s="171"/>
      <c r="AJ15" s="171"/>
      <c r="AK15" s="171"/>
      <c r="AL15" s="171"/>
      <c r="AM15" s="171"/>
      <c r="AN15" s="171"/>
      <c r="AO15" s="171"/>
      <c r="AP15" s="171"/>
      <c r="AQ15" s="171"/>
      <c r="AR15" s="171"/>
      <c r="AS15" s="171"/>
      <c r="AT15" s="1"/>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row>
    <row r="16" spans="2:94" ht="7.5" customHeight="1">
      <c r="AF16" s="1"/>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row>
    <row r="17" spans="2:94" ht="18.75" customHeight="1">
      <c r="C17" s="160" t="s">
        <v>220</v>
      </c>
      <c r="D17" s="160"/>
      <c r="E17" s="160"/>
      <c r="F17" s="160"/>
      <c r="G17" s="160"/>
      <c r="H17" s="160"/>
      <c r="I17" s="160"/>
      <c r="J17" s="160"/>
      <c r="K17" s="160"/>
      <c r="L17" s="160"/>
      <c r="M17" s="160"/>
      <c r="N17" s="172" t="str">
        <f>VLOOKUP($AX$1,調査票入力!$A:$FI,14,FALSE)</f>
        <v>◎◎町×丁目×番◆号　◇アパート101</v>
      </c>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row>
    <row r="18" spans="2:94" ht="18.75" customHeight="1">
      <c r="C18" s="170" t="s">
        <v>221</v>
      </c>
      <c r="D18" s="170"/>
      <c r="E18" s="170"/>
      <c r="F18" s="170"/>
      <c r="G18" s="170"/>
      <c r="H18" s="170"/>
      <c r="I18" s="1"/>
      <c r="J18" s="171" t="str">
        <f>VLOOKUP($AX$1,調査票入力!$A:$FI,15,FALSE)&amp;"小学校"</f>
        <v>◎◎小学校</v>
      </c>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row>
    <row r="19" spans="2:94" ht="7.5" customHeight="1">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row>
    <row r="20" spans="2:94" ht="14.25">
      <c r="B20" s="16" t="s">
        <v>271</v>
      </c>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row>
    <row r="21" spans="2:94" ht="15" customHeight="1">
      <c r="B21" s="162" t="s">
        <v>222</v>
      </c>
      <c r="C21" s="162"/>
      <c r="D21" s="162"/>
      <c r="E21" s="162"/>
      <c r="F21" s="162"/>
      <c r="G21" s="162"/>
      <c r="H21" s="162"/>
      <c r="I21" s="167" t="str">
        <f>IF(VLOOKUP($AX$1,調査票入力!$A:$FI,16,FALSE)&lt;&gt;"","　・"&amp;VLOOKUP($AX$1,調査票入力!$A:$FI,16,FALSE),"")&amp;IF(VLOOKUP($AX$1,調査票入力!$A:$FI,17,FALSE)&lt;&gt;"","　・"&amp;VLOOKUP($AX$1,調査票入力!$A:$FI,17,FALSE),"")&amp;IF(VLOOKUP($AX$1,調査票入力!$A:$FI,18,FALSE)&lt;&gt;"","　・"&amp;VLOOKUP($AX$1,調査票入力!$A:$FI,18,FALSE),"")&amp;IF(VLOOKUP($AX$1,調査票入力!$A:$FI,19,FALSE)&lt;&gt;"","　・"&amp;VLOOKUP($AX$1,調査票入力!$A:$FI,19,FALSE),"")&amp;IF(VLOOKUP($AX$1,調査票入力!$A:$FI,20,FALSE)&lt;&gt;"","　・"&amp;VLOOKUP($AX$1,調査票入力!$A:$FI,20,FALSE),"")&amp;IF(VLOOKUP($AX$1,調査票入力!$A:$FI,21,FALSE)&lt;&gt;"","　・"&amp;VLOOKUP($AX$1,調査票入力!$A:$FI,21,FALSE),"")&amp;IF(VLOOKUP($AX$1,調査票入力!$A:$FI,22,FALSE)&lt;&gt;"","　・"&amp;VLOOKUP($AX$1,調査票入力!$A:$FI,22,FALSE),"")&amp;IF(VLOOKUP($AX$1,調査票入力!$A:$FI,23,FALSE)&lt;&gt;"","　・"&amp;VLOOKUP($AX$1,調査票入力!$A:$FI,23,FALSE),"")&amp;IF(VLOOKUP($AX$1,調査票入力!$A:$FI,24,FALSE)&lt;&gt;"","　・"&amp;VLOOKUP($AX$1,調査票入力!$A:$FI,24,FALSE),"")&amp;IF(VLOOKUP($AX$1,調査票入力!$A:$FI,25,FALSE)&lt;&gt;"","　・"&amp;VLOOKUP($AX$1,調査票入力!$A:$FI,25,FALSE),"")&amp;IF(VLOOKUP($AX$1,調査票入力!$A:$FI,26,FALSE)&lt;&gt;"","　・"&amp;VLOOKUP($AX$1,調査票入力!$A:$FI,26,FALSE),"")&amp;IF(VLOOKUP($AX$1,調査票入力!$A:$FI,27,FALSE)&lt;&gt;"","　・"&amp;VLOOKUP($AX$1,調査票入力!$A:$FI,27,FALSE),"")&amp;IF(VLOOKUP($AX$1,調査票入力!$A:$FI,28,FALSE)&lt;&gt;"","　・"&amp;VLOOKUP($AX$1,調査票入力!$A:$FI,28,FALSE),"")&amp;IF(VLOOKUP($AX$1,調査票入力!$A:$FI,29,FALSE)&lt;&gt;"","　・"&amp;VLOOKUP($AX$1,調査票入力!$A:$FI,29,FALSE),"")</f>
        <v>　・高血圧　・骨粗鬆症　・認知症　・前立腺肥大</v>
      </c>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9"/>
      <c r="AW21" s="3"/>
      <c r="AX21" s="3"/>
      <c r="AY21" s="6"/>
      <c r="AZ21" s="6"/>
      <c r="BA21" s="6"/>
      <c r="BB21" s="6"/>
      <c r="BC21" s="6"/>
      <c r="BD21" s="6"/>
      <c r="BE21" s="6"/>
      <c r="BF21" s="3"/>
      <c r="BG21" s="7"/>
      <c r="BH21" s="7"/>
      <c r="BI21" s="7"/>
      <c r="BJ21" s="7"/>
      <c r="BK21" s="7"/>
      <c r="BL21" s="6"/>
      <c r="BM21" s="3"/>
      <c r="BN21" s="7"/>
      <c r="BO21" s="7"/>
      <c r="BP21" s="7"/>
      <c r="BQ21" s="6"/>
      <c r="BR21" s="7"/>
      <c r="BS21" s="3"/>
      <c r="BT21" s="3"/>
      <c r="BU21" s="7"/>
      <c r="BV21" s="7"/>
      <c r="BW21" s="6"/>
      <c r="BX21" s="7"/>
      <c r="BY21" s="7"/>
      <c r="BZ21" s="3"/>
      <c r="CA21" s="3"/>
      <c r="CB21" s="7"/>
      <c r="CC21" s="7"/>
      <c r="CD21" s="7"/>
      <c r="CE21" s="7"/>
      <c r="CF21" s="7"/>
      <c r="CG21" s="3"/>
      <c r="CH21" s="3"/>
      <c r="CI21" s="3"/>
      <c r="CJ21" s="3"/>
      <c r="CK21" s="3"/>
      <c r="CL21" s="3"/>
      <c r="CM21" s="3"/>
      <c r="CN21" s="3"/>
      <c r="CO21" s="3"/>
      <c r="CP21" s="3"/>
    </row>
    <row r="22" spans="2:94" ht="15" customHeight="1">
      <c r="B22" s="162"/>
      <c r="C22" s="162"/>
      <c r="D22" s="162"/>
      <c r="E22" s="162"/>
      <c r="F22" s="162"/>
      <c r="G22" s="162"/>
      <c r="H22" s="162"/>
      <c r="I22" s="124"/>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6"/>
      <c r="AW22" s="3"/>
      <c r="AX22" s="3"/>
      <c r="AY22" s="6"/>
      <c r="AZ22" s="7"/>
      <c r="BA22" s="7"/>
      <c r="BB22" s="7"/>
      <c r="BC22" s="7"/>
      <c r="BD22" s="7"/>
      <c r="BE22" s="6"/>
      <c r="BF22" s="3"/>
      <c r="BG22" s="7"/>
      <c r="BH22" s="7"/>
      <c r="BI22" s="7"/>
      <c r="BJ22" s="7"/>
      <c r="BK22" s="7"/>
      <c r="BL22" s="6"/>
      <c r="BM22" s="3"/>
      <c r="BN22" s="7"/>
      <c r="BO22" s="7"/>
      <c r="BP22" s="7"/>
      <c r="BQ22" s="7"/>
      <c r="BR22" s="7"/>
      <c r="BS22" s="3"/>
      <c r="BT22" s="3"/>
      <c r="BU22" s="3"/>
      <c r="BV22" s="3"/>
      <c r="BW22" s="3"/>
      <c r="BX22" s="3"/>
      <c r="BY22" s="3"/>
      <c r="BZ22" s="3"/>
      <c r="CA22" s="3"/>
      <c r="CB22" s="3"/>
      <c r="CC22" s="3"/>
      <c r="CD22" s="3"/>
      <c r="CE22" s="3"/>
      <c r="CF22" s="3"/>
      <c r="CG22" s="3"/>
      <c r="CH22" s="3"/>
      <c r="CI22" s="3"/>
      <c r="CJ22" s="3"/>
      <c r="CK22" s="3"/>
      <c r="CL22" s="3"/>
      <c r="CM22" s="3"/>
      <c r="CN22" s="3"/>
      <c r="CO22" s="3"/>
      <c r="CP22" s="3"/>
    </row>
    <row r="23" spans="2:94" ht="15" customHeight="1">
      <c r="B23" s="162"/>
      <c r="C23" s="162"/>
      <c r="D23" s="162"/>
      <c r="E23" s="162"/>
      <c r="F23" s="162"/>
      <c r="G23" s="162"/>
      <c r="H23" s="162"/>
      <c r="I23" s="124"/>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6"/>
      <c r="AW23" s="3"/>
      <c r="AX23" s="3"/>
      <c r="AY23" s="6"/>
      <c r="AZ23" s="7"/>
      <c r="BA23" s="7"/>
      <c r="BB23" s="7"/>
      <c r="BC23" s="7"/>
      <c r="BD23" s="7"/>
      <c r="BE23" s="6"/>
      <c r="BF23" s="3"/>
      <c r="BG23" s="7"/>
      <c r="BH23" s="7"/>
      <c r="BI23" s="7"/>
      <c r="BJ23" s="7"/>
      <c r="BK23" s="7"/>
      <c r="BL23" s="6"/>
      <c r="BM23" s="3"/>
      <c r="BN23" s="7"/>
      <c r="BO23" s="7"/>
      <c r="BP23" s="7"/>
      <c r="BQ23" s="7"/>
      <c r="BR23" s="7"/>
      <c r="BS23" s="7"/>
      <c r="BT23" s="7"/>
      <c r="BU23" s="7"/>
      <c r="BV23" s="7"/>
      <c r="BW23" s="7"/>
      <c r="BX23" s="7"/>
      <c r="BY23" s="3"/>
      <c r="BZ23" s="3"/>
      <c r="CA23" s="3"/>
      <c r="CB23" s="3"/>
      <c r="CC23" s="3"/>
      <c r="CD23" s="3"/>
      <c r="CE23" s="3"/>
      <c r="CF23" s="3"/>
      <c r="CG23" s="3"/>
      <c r="CH23" s="3"/>
      <c r="CI23" s="3"/>
      <c r="CJ23" s="3"/>
      <c r="CK23" s="3"/>
      <c r="CL23" s="3"/>
      <c r="CM23" s="3"/>
      <c r="CN23" s="3"/>
      <c r="CO23" s="3"/>
      <c r="CP23" s="3"/>
    </row>
    <row r="24" spans="2:94" ht="15" customHeight="1">
      <c r="B24" s="162"/>
      <c r="C24" s="162"/>
      <c r="D24" s="162"/>
      <c r="E24" s="162"/>
      <c r="F24" s="162"/>
      <c r="G24" s="162"/>
      <c r="H24" s="162"/>
      <c r="I24" s="127"/>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9"/>
      <c r="AW24" s="3"/>
      <c r="AX24" s="3"/>
      <c r="AY24" s="6"/>
      <c r="AZ24" s="7"/>
      <c r="BA24" s="7"/>
      <c r="BB24" s="7"/>
      <c r="BC24" s="7"/>
      <c r="BD24" s="7"/>
      <c r="BE24" s="8"/>
      <c r="BF24" s="3"/>
      <c r="BG24" s="9"/>
      <c r="BH24" s="9"/>
      <c r="BI24" s="9"/>
      <c r="BJ24" s="9"/>
      <c r="BK24" s="9"/>
      <c r="BL24" s="9"/>
      <c r="BM24" s="9"/>
      <c r="BN24" s="9"/>
      <c r="BO24" s="9"/>
      <c r="BP24" s="9"/>
      <c r="BQ24" s="9"/>
      <c r="BR24" s="8"/>
      <c r="BS24" s="8"/>
      <c r="BT24" s="8"/>
      <c r="BU24" s="8"/>
      <c r="BV24" s="8"/>
      <c r="BW24" s="8"/>
      <c r="BX24" s="8"/>
      <c r="BY24" s="3"/>
      <c r="BZ24" s="3"/>
      <c r="CA24" s="3"/>
      <c r="CB24" s="3"/>
      <c r="CC24" s="3"/>
      <c r="CD24" s="3"/>
      <c r="CE24" s="3"/>
      <c r="CF24" s="3"/>
      <c r="CG24" s="3"/>
      <c r="CH24" s="3"/>
      <c r="CI24" s="3"/>
      <c r="CJ24" s="3"/>
      <c r="CK24" s="3"/>
      <c r="CL24" s="3"/>
      <c r="CM24" s="3"/>
      <c r="CN24" s="3"/>
      <c r="CO24" s="3"/>
      <c r="CP24" s="3"/>
    </row>
    <row r="25" spans="2:94" ht="15" customHeight="1">
      <c r="B25" s="162" t="s">
        <v>223</v>
      </c>
      <c r="C25" s="162"/>
      <c r="D25" s="162"/>
      <c r="E25" s="162"/>
      <c r="F25" s="162"/>
      <c r="G25" s="162"/>
      <c r="H25" s="162"/>
      <c r="I25" s="163" t="s">
        <v>224</v>
      </c>
      <c r="J25" s="164"/>
      <c r="K25" s="164"/>
      <c r="L25" s="164"/>
      <c r="M25" s="164"/>
      <c r="N25" s="164"/>
      <c r="O25" s="164"/>
      <c r="P25" s="164"/>
      <c r="Q25" s="218" t="str">
        <f>VLOOKUP($AX$1,調査票入力!$A:$FI,30,FALSE)</f>
        <v>有</v>
      </c>
      <c r="R25" s="218"/>
      <c r="S25" s="218"/>
      <c r="T25" s="164" t="str">
        <f>IF(Q25="有","⇒（痛みの箇所","")</f>
        <v>⇒（痛みの箇所</v>
      </c>
      <c r="U25" s="164"/>
      <c r="V25" s="164"/>
      <c r="W25" s="164"/>
      <c r="X25" s="164"/>
      <c r="Y25" s="164"/>
      <c r="Z25" s="164"/>
      <c r="AA25" s="164"/>
      <c r="AB25" s="108" t="str">
        <f>IF(VLOOKUP($AX$1,調査票入力!$A:$FI,31,FALSE)&lt;&gt;"","　・"&amp;VLOOKUP($AX$1,調査票入力!$A:$FI,31,FALSE),"")&amp;
IF(VLOOKUP($AX$1,調査票入力!$A:$FI,32,FALSE)&lt;&gt;"","　・"&amp;VLOOKUP($AX$1,調査票入力!$A:$FI,32,FALSE),"")&amp;
IF(VLOOKUP($AX$1,調査票入力!$A:$FI,33,FALSE)&lt;&gt;"","　・"&amp;VLOOKUP($AX$1,調査票入力!$A:$FI,33,FALSE),"")&amp;
IF(VLOOKUP($AX$1,調査票入力!$A:$FI,34,FALSE)&lt;&gt;"","　・"&amp;VLOOKUP($AX$1,調査票入力!$A:$FI,34,FALSE),"")</f>
        <v>　・腰　・膝　・肩</v>
      </c>
      <c r="AC25" s="108"/>
      <c r="AD25" s="108"/>
      <c r="AE25" s="108"/>
      <c r="AF25" s="108"/>
      <c r="AG25" s="108"/>
      <c r="AH25" s="108"/>
      <c r="AI25" s="108"/>
      <c r="AJ25" s="108"/>
      <c r="AK25" s="108"/>
      <c r="AL25" s="108"/>
      <c r="AM25" s="108"/>
      <c r="AN25" s="108"/>
      <c r="AO25" s="108"/>
      <c r="AP25" s="108"/>
      <c r="AQ25" s="108"/>
      <c r="AR25" s="108"/>
      <c r="AS25" s="108"/>
      <c r="AT25" s="108"/>
      <c r="AU25" s="108"/>
      <c r="AV25" s="31" t="str">
        <f>IF(Q25="有","）","")</f>
        <v>）</v>
      </c>
      <c r="AW25" s="3"/>
      <c r="AX25" s="3"/>
      <c r="AY25" s="6"/>
      <c r="AZ25" s="6"/>
      <c r="BA25" s="3"/>
      <c r="BB25" s="6"/>
      <c r="BC25" s="6"/>
      <c r="BD25" s="3"/>
      <c r="BE25" s="6"/>
      <c r="BF25" s="6"/>
      <c r="BG25" s="3"/>
      <c r="BH25" s="6"/>
      <c r="BI25" s="6"/>
      <c r="BJ25" s="6"/>
      <c r="BK25" s="6"/>
      <c r="BL25" s="6"/>
      <c r="BM25" s="6"/>
      <c r="BN25" s="6"/>
      <c r="BO25" s="6"/>
      <c r="BP25" s="6"/>
      <c r="BQ25" s="6"/>
      <c r="BR25" s="3"/>
      <c r="BS25" s="3"/>
      <c r="BT25" s="3"/>
      <c r="BU25" s="3"/>
      <c r="BV25" s="3"/>
      <c r="BW25" s="3"/>
      <c r="BX25" s="3"/>
      <c r="BY25" s="3"/>
      <c r="BZ25" s="3"/>
      <c r="CA25" s="3"/>
      <c r="CB25" s="3"/>
      <c r="CC25" s="3"/>
      <c r="CD25" s="3"/>
      <c r="CE25" s="3"/>
      <c r="CF25" s="3"/>
      <c r="CG25" s="3"/>
      <c r="CH25" s="3"/>
      <c r="CI25" s="3"/>
      <c r="CJ25" s="3"/>
      <c r="CK25" s="3"/>
      <c r="CL25" s="3"/>
      <c r="CM25" s="3"/>
      <c r="CN25" s="3"/>
      <c r="CO25" s="3"/>
      <c r="CP25" s="3"/>
    </row>
    <row r="26" spans="2:94" ht="15" customHeight="1">
      <c r="B26" s="162"/>
      <c r="C26" s="162"/>
      <c r="D26" s="162"/>
      <c r="E26" s="162"/>
      <c r="F26" s="162"/>
      <c r="G26" s="162"/>
      <c r="H26" s="162"/>
      <c r="I26" s="224" t="s">
        <v>225</v>
      </c>
      <c r="J26" s="225"/>
      <c r="K26" s="225"/>
      <c r="L26" s="225"/>
      <c r="M26" s="225"/>
      <c r="N26" s="225"/>
      <c r="O26" s="225"/>
      <c r="P26" s="225"/>
      <c r="Q26" s="219" t="str">
        <f>VLOOKUP($AX$1,調査票入力!$A:$FI,35,FALSE)</f>
        <v>有</v>
      </c>
      <c r="R26" s="219"/>
      <c r="S26" s="219"/>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9"/>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row>
    <row r="27" spans="2:94" ht="15" customHeight="1">
      <c r="B27" s="162"/>
      <c r="C27" s="162"/>
      <c r="D27" s="162"/>
      <c r="E27" s="162"/>
      <c r="F27" s="162"/>
      <c r="G27" s="162"/>
      <c r="H27" s="162"/>
      <c r="I27" s="165" t="s">
        <v>226</v>
      </c>
      <c r="J27" s="166"/>
      <c r="K27" s="166"/>
      <c r="L27" s="166"/>
      <c r="M27" s="166"/>
      <c r="N27" s="166"/>
      <c r="O27" s="166"/>
      <c r="P27" s="166"/>
      <c r="Q27" s="153" t="str">
        <f>VLOOKUP($AX$1,調査票入力!$A:$FI,36,FALSE)</f>
        <v>有</v>
      </c>
      <c r="R27" s="153"/>
      <c r="S27" s="153"/>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32"/>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row>
    <row r="28" spans="2:94" ht="18.75" customHeight="1">
      <c r="B28" s="162" t="s">
        <v>227</v>
      </c>
      <c r="C28" s="162"/>
      <c r="D28" s="162"/>
      <c r="E28" s="162"/>
      <c r="F28" s="162"/>
      <c r="G28" s="162"/>
      <c r="H28" s="162"/>
      <c r="I28" s="155" t="s">
        <v>228</v>
      </c>
      <c r="J28" s="156"/>
      <c r="K28" s="156"/>
      <c r="L28" s="150" t="str">
        <f>VLOOKUP($AX$1,調査票入力!$A:$FI,37,FALSE)&amp;""</f>
        <v>158</v>
      </c>
      <c r="M28" s="150"/>
      <c r="N28" s="150"/>
      <c r="O28" s="150"/>
      <c r="P28" s="150"/>
      <c r="Q28" s="150"/>
      <c r="R28" s="150"/>
      <c r="S28" s="153"/>
      <c r="T28" s="153"/>
      <c r="U28" s="150" t="s">
        <v>229</v>
      </c>
      <c r="V28" s="150"/>
      <c r="W28" s="24"/>
      <c r="X28" s="24"/>
      <c r="Y28" s="24"/>
      <c r="Z28" s="24"/>
      <c r="AA28" s="24"/>
      <c r="AB28" s="28"/>
      <c r="AC28" s="155" t="s">
        <v>230</v>
      </c>
      <c r="AD28" s="156"/>
      <c r="AE28" s="156"/>
      <c r="AF28" s="150" t="str">
        <f>VLOOKUP($AX$1,調査票入力!$A:$FI,38,FALSE)&amp;""</f>
        <v>67.2</v>
      </c>
      <c r="AG28" s="150"/>
      <c r="AH28" s="150"/>
      <c r="AI28" s="150"/>
      <c r="AJ28" s="150"/>
      <c r="AK28" s="150"/>
      <c r="AL28" s="150"/>
      <c r="AM28" s="150"/>
      <c r="AN28" s="150"/>
      <c r="AO28" s="156" t="s">
        <v>231</v>
      </c>
      <c r="AP28" s="156"/>
      <c r="AQ28" s="24"/>
      <c r="AR28" s="24"/>
      <c r="AS28" s="24"/>
      <c r="AT28" s="24"/>
      <c r="AU28" s="24"/>
      <c r="AV28" s="25"/>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row>
    <row r="29" spans="2:94" ht="18.75" customHeight="1">
      <c r="B29" s="162" t="s">
        <v>232</v>
      </c>
      <c r="C29" s="162"/>
      <c r="D29" s="162"/>
      <c r="E29" s="162"/>
      <c r="F29" s="162"/>
      <c r="G29" s="162"/>
      <c r="H29" s="162"/>
      <c r="I29" s="223" t="str">
        <f>VLOOKUP($AX$1,調査票入力!$A:$FI,39,FALSE)</f>
        <v>あり</v>
      </c>
      <c r="J29" s="150"/>
      <c r="K29" s="150"/>
      <c r="L29" s="150"/>
      <c r="M29" s="21" t="str">
        <f>IF(I29="あり","（","")</f>
        <v>（</v>
      </c>
      <c r="N29" s="156" t="str">
        <f>VLOOKUP($AX$1,調査票入力!$A:$FI,40,FALSE)&amp;""</f>
        <v>卵、えび</v>
      </c>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22" t="str">
        <f>IF(I29="あり","）","")</f>
        <v>）</v>
      </c>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row>
    <row r="30" spans="2:94" ht="15" customHeight="1">
      <c r="B30" s="162" t="s">
        <v>233</v>
      </c>
      <c r="C30" s="162"/>
      <c r="D30" s="162"/>
      <c r="E30" s="162"/>
      <c r="F30" s="162"/>
      <c r="G30" s="162"/>
      <c r="H30" s="162"/>
      <c r="I30" s="167" t="str">
        <f>VLOOKUP($AX$1,調査票入力!$A:$FI,41,FALSE)&amp;IF(VLOOKUP($AX$1,調査票入力!$A:$FI,42,FALSE)&lt;&gt;"","　・"&amp;VLOOKUP($AX$1,調査票入力!$A:$FI,42,FALSE),"")&amp;IF(VLOOKUP($AX$1,調査票入力!$A:$FI,43,FALSE)&lt;&gt;"","　・"&amp;VLOOKUP($AX$1,調査票入力!$A:$FI,43,FALSE),"")&amp;IF(VLOOKUP($AX$1,調査票入力!$A:$FI,44,FALSE)&lt;&gt;"","　・"&amp;VLOOKUP($AX$1,調査票入力!$A:$FI,44,FALSE),"")&amp;IF(VLOOKUP($AX$1,調査票入力!$A:$FI,45,FALSE)&lt;&gt;"","　・"&amp;VLOOKUP($AX$1,調査票入力!$A:$FI,45,FALSE),"")&amp;IF(VLOOKUP($AX$1,調査票入力!$A:$FI,46,FALSE)&lt;&gt;"","　・"&amp;VLOOKUP($AX$1,調査票入力!$A:$FI,46,FALSE),"")&amp;IF(VLOOKUP($AX$1,調査票入力!$A:$FI,47,FALSE)&lt;&gt;"","　・"&amp;VLOOKUP($AX$1,調査票入力!$A:$FI,47,FALSE),"")&amp;IF(VLOOKUP($AX$1,調査票入力!$A:$FI,48,FALSE)&lt;&gt;"","　・"&amp;VLOOKUP($AX$1,調査票入力!$A:$FI,48,FALSE),"")&amp;IF(VLOOKUP($AX$1,調査票入力!$A:$FI,49,FALSE)&lt;&gt;"","　・"&amp;VLOOKUP($AX$1,調査票入力!$A:$FI,49,FALSE),"")&amp;IF(VLOOKUP($AX$1,調査票入力!$A:$FI,50,FALSE)&lt;&gt;"","　・"&amp;VLOOKUP($AX$1,調査票入力!$A:$FI,50,FALSE),"")&amp;IF(VLOOKUP($AX$1,調査票入力!$A:$FI,51,FALSE)&lt;&gt;"","　・"&amp;VLOOKUP($AX$1,調査票入力!$A:$FI,51,FALSE),"")&amp;IF(VLOOKUP($AX$1,調査票入力!$A:$FI,52,FALSE)&lt;&gt;"","　・"&amp;VLOOKUP($AX$1,調査票入力!$A:$FI,52,FALSE),"")&amp;IF(VLOOKUP($AX$1,調査票入力!$A:$FI,53,FALSE)&lt;&gt;"","　・"&amp;VLOOKUP($AX$1,調査票入力!$A:$FI,53,FALSE),"")&amp;IF(VLOOKUP($AX$1,調査票入力!$A:$FI,54,FALSE)&lt;&gt;"","　・"&amp;VLOOKUP($AX$1,調査票入力!$A:$FI,54,FALSE),"")&amp;IF(VLOOKUP($AX$1,調査票入力!$A:$FI,55,FALSE)&lt;&gt;"","　・"&amp;VLOOKUP($AX$1,調査票入力!$A:$FI,55,FALSE),"")</f>
        <v>　・杖使用　・パッド使用、屋外では杖使用するため支えが必要</v>
      </c>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9"/>
      <c r="AW30" s="3"/>
      <c r="AX30" s="3"/>
      <c r="AY30" s="6"/>
      <c r="AZ30" s="6"/>
      <c r="BA30" s="6"/>
      <c r="BB30" s="6"/>
      <c r="BC30" s="6"/>
      <c r="BD30" s="6"/>
      <c r="BE30" s="3"/>
      <c r="BF30" s="6"/>
      <c r="BG30" s="7"/>
      <c r="BH30" s="7"/>
      <c r="BI30" s="7"/>
      <c r="BJ30" s="7"/>
      <c r="BK30" s="7"/>
      <c r="BL30" s="3"/>
      <c r="BM30" s="6"/>
      <c r="BN30" s="7"/>
      <c r="BO30" s="7"/>
      <c r="BP30" s="7"/>
      <c r="BQ30" s="7"/>
      <c r="BR30" s="7"/>
      <c r="BS30" s="3"/>
      <c r="BT30" s="6"/>
      <c r="BU30" s="7"/>
      <c r="BV30" s="7"/>
      <c r="BW30" s="7"/>
      <c r="BX30" s="7"/>
      <c r="BY30" s="7"/>
      <c r="BZ30" s="3"/>
      <c r="CA30" s="3"/>
      <c r="CB30" s="3"/>
      <c r="CC30" s="6"/>
      <c r="CD30" s="7"/>
      <c r="CE30" s="7"/>
      <c r="CF30" s="7"/>
      <c r="CG30" s="7"/>
      <c r="CH30" s="3"/>
      <c r="CI30" s="3"/>
      <c r="CJ30" s="3"/>
      <c r="CK30" s="3"/>
      <c r="CL30" s="3"/>
      <c r="CM30" s="3"/>
      <c r="CN30" s="3"/>
      <c r="CO30" s="3"/>
      <c r="CP30" s="3"/>
    </row>
    <row r="31" spans="2:94" ht="15" customHeight="1">
      <c r="B31" s="162"/>
      <c r="C31" s="162"/>
      <c r="D31" s="162"/>
      <c r="E31" s="162"/>
      <c r="F31" s="162"/>
      <c r="G31" s="162"/>
      <c r="H31" s="162"/>
      <c r="I31" s="124"/>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6"/>
      <c r="AW31" s="3"/>
      <c r="AX31" s="3"/>
      <c r="AY31" s="6"/>
      <c r="AZ31" s="7"/>
      <c r="BA31" s="7"/>
      <c r="BB31" s="7"/>
      <c r="BC31" s="7"/>
      <c r="BD31" s="7"/>
      <c r="BE31" s="3"/>
      <c r="BF31" s="6"/>
      <c r="BG31" s="6"/>
      <c r="BH31" s="6"/>
      <c r="BI31" s="6"/>
      <c r="BJ31" s="6"/>
      <c r="BK31" s="6"/>
      <c r="BL31" s="6"/>
      <c r="BM31" s="6"/>
      <c r="BN31" s="6"/>
      <c r="BO31" s="6"/>
      <c r="BP31" s="6"/>
      <c r="BQ31" s="3"/>
      <c r="BR31" s="3"/>
      <c r="BS31" s="3"/>
      <c r="BT31" s="6"/>
      <c r="BU31" s="6"/>
      <c r="BV31" s="6"/>
      <c r="BW31" s="6"/>
      <c r="BX31" s="6"/>
      <c r="BY31" s="6"/>
      <c r="BZ31" s="3"/>
      <c r="CA31" s="3"/>
      <c r="CB31" s="7"/>
      <c r="CC31" s="6"/>
      <c r="CD31" s="7"/>
      <c r="CE31" s="7"/>
      <c r="CF31" s="7"/>
      <c r="CG31" s="3"/>
      <c r="CH31" s="3"/>
      <c r="CI31" s="3"/>
      <c r="CJ31" s="3"/>
      <c r="CK31" s="3"/>
      <c r="CL31" s="3"/>
      <c r="CM31" s="3"/>
      <c r="CN31" s="3"/>
      <c r="CO31" s="3"/>
      <c r="CP31" s="3"/>
    </row>
    <row r="32" spans="2:94" ht="15" customHeight="1">
      <c r="B32" s="162"/>
      <c r="C32" s="162"/>
      <c r="D32" s="162"/>
      <c r="E32" s="162"/>
      <c r="F32" s="162"/>
      <c r="G32" s="162"/>
      <c r="H32" s="162"/>
      <c r="I32" s="124"/>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6"/>
      <c r="AW32" s="3"/>
      <c r="AX32" s="3"/>
      <c r="AY32" s="6"/>
      <c r="AZ32" s="7"/>
      <c r="BA32" s="7"/>
      <c r="BB32" s="7"/>
      <c r="BC32" s="7"/>
      <c r="BD32" s="7"/>
      <c r="BE32" s="3"/>
      <c r="BF32" s="6"/>
      <c r="BG32" s="6"/>
      <c r="BH32" s="6"/>
      <c r="BI32" s="6"/>
      <c r="BJ32" s="6"/>
      <c r="BK32" s="6"/>
      <c r="BL32" s="6"/>
      <c r="BM32" s="6"/>
      <c r="BN32" s="6"/>
      <c r="BO32" s="6"/>
      <c r="BP32" s="6"/>
      <c r="BQ32" s="3"/>
      <c r="BR32" s="3"/>
      <c r="BS32" s="3"/>
      <c r="BT32" s="6"/>
      <c r="BU32" s="7"/>
      <c r="BV32" s="7"/>
      <c r="BW32" s="7"/>
      <c r="BX32" s="7"/>
      <c r="BY32" s="7"/>
      <c r="BZ32" s="7"/>
      <c r="CA32" s="3"/>
      <c r="CB32" s="7"/>
      <c r="CC32" s="6"/>
      <c r="CD32" s="6"/>
      <c r="CE32" s="6"/>
      <c r="CF32" s="6"/>
      <c r="CG32" s="3"/>
      <c r="CH32" s="3"/>
      <c r="CI32" s="3"/>
      <c r="CJ32" s="3"/>
      <c r="CK32" s="3"/>
      <c r="CL32" s="3"/>
      <c r="CM32" s="3"/>
      <c r="CN32" s="3"/>
      <c r="CO32" s="3"/>
      <c r="CP32" s="3"/>
    </row>
    <row r="33" spans="2:94" ht="15" customHeight="1">
      <c r="B33" s="162"/>
      <c r="C33" s="162"/>
      <c r="D33" s="162"/>
      <c r="E33" s="162"/>
      <c r="F33" s="162"/>
      <c r="G33" s="162"/>
      <c r="H33" s="162"/>
      <c r="I33" s="127"/>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9"/>
      <c r="AW33" s="3"/>
      <c r="AX33" s="3"/>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3"/>
      <c r="CA33" s="6"/>
      <c r="CB33" s="7"/>
      <c r="CC33" s="7"/>
      <c r="CD33" s="7"/>
      <c r="CE33" s="7"/>
      <c r="CF33" s="7"/>
      <c r="CG33" s="3"/>
      <c r="CH33" s="3"/>
      <c r="CI33" s="3"/>
      <c r="CJ33" s="3"/>
      <c r="CK33" s="3"/>
      <c r="CL33" s="3"/>
      <c r="CM33" s="3"/>
      <c r="CN33" s="3"/>
      <c r="CO33" s="3"/>
      <c r="CP33" s="3"/>
    </row>
    <row r="34" spans="2:94" ht="7.5" customHeight="1">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row>
    <row r="35" spans="2:94">
      <c r="B35" s="10" t="s">
        <v>234</v>
      </c>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row>
    <row r="36" spans="2:94">
      <c r="B36" s="181" t="s">
        <v>235</v>
      </c>
      <c r="C36" s="182"/>
      <c r="D36" s="182"/>
      <c r="E36" s="182"/>
      <c r="F36" s="182"/>
      <c r="G36" s="182"/>
      <c r="H36" s="183"/>
      <c r="I36" s="23"/>
      <c r="J36" s="184" t="str">
        <f>VLOOKUP($AX$1,調査票入力!$A:$FI,56,FALSE)</f>
        <v>同居</v>
      </c>
      <c r="K36" s="184"/>
      <c r="L36" s="184"/>
      <c r="M36" s="184"/>
      <c r="N36" s="184" t="str">
        <f>VLOOKUP($AX$1,調査票入力!$A:$FI,57,FALSE)&amp;""</f>
        <v/>
      </c>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5"/>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row>
    <row r="37" spans="2:94">
      <c r="B37" s="178" t="s">
        <v>236</v>
      </c>
      <c r="C37" s="179"/>
      <c r="D37" s="179"/>
      <c r="E37" s="179"/>
      <c r="F37" s="179"/>
      <c r="G37" s="179"/>
      <c r="H37" s="180"/>
      <c r="I37" s="27"/>
      <c r="J37" s="33"/>
      <c r="K37" s="188" t="str">
        <f>IF(J36="同居","あなた以外に","")</f>
        <v>あなた以外に</v>
      </c>
      <c r="L37" s="188"/>
      <c r="M37" s="188"/>
      <c r="N37" s="188"/>
      <c r="O37" s="188"/>
      <c r="P37" s="188"/>
      <c r="Q37" s="188"/>
      <c r="R37" s="187" t="str">
        <f>VLOOKUP($AX$1,調査票入力!$A:$FI,58,FALSE)&amp;""</f>
        <v>2</v>
      </c>
      <c r="S37" s="187"/>
      <c r="T37" s="187"/>
      <c r="U37" s="187" t="str">
        <f>IF(J36="同居","人、","")</f>
        <v>人、</v>
      </c>
      <c r="V37" s="187"/>
      <c r="W37" s="33"/>
      <c r="X37" s="186" t="str">
        <f>IF(J36="同居","うち昼間在宅","")</f>
        <v>うち昼間在宅</v>
      </c>
      <c r="Y37" s="186"/>
      <c r="Z37" s="186"/>
      <c r="AA37" s="186"/>
      <c r="AB37" s="186"/>
      <c r="AC37" s="186"/>
      <c r="AD37" s="186"/>
      <c r="AE37" s="187" t="str">
        <f>VLOOKUP($AX$1,調査票入力!$A:$FI,59,FALSE)&amp;""</f>
        <v>1</v>
      </c>
      <c r="AF37" s="187"/>
      <c r="AG37" s="187"/>
      <c r="AH37" s="186" t="str">
        <f>IF(J36="同居","人","")</f>
        <v>人</v>
      </c>
      <c r="AI37" s="186"/>
      <c r="AJ37" s="33"/>
      <c r="AK37" s="33"/>
      <c r="AL37" s="33"/>
      <c r="AM37" s="33"/>
      <c r="AN37" s="33"/>
      <c r="AO37" s="33"/>
      <c r="AP37" s="33"/>
      <c r="AQ37" s="33"/>
      <c r="AR37" s="28"/>
      <c r="AS37" s="28"/>
      <c r="AT37" s="28"/>
      <c r="AU37" s="28"/>
      <c r="AV37" s="29"/>
      <c r="AW37" s="3"/>
      <c r="AX37" s="3"/>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3"/>
      <c r="CG37" s="3"/>
      <c r="CH37" s="3"/>
      <c r="CI37" s="3"/>
      <c r="CJ37" s="3"/>
      <c r="CK37" s="3"/>
      <c r="CL37" s="3"/>
      <c r="CM37" s="3"/>
      <c r="CN37" s="3"/>
      <c r="CO37" s="3"/>
      <c r="CP37" s="3"/>
    </row>
    <row r="38" spans="2:94">
      <c r="B38" s="175"/>
      <c r="C38" s="176"/>
      <c r="D38" s="176"/>
      <c r="E38" s="176"/>
      <c r="F38" s="176"/>
      <c r="G38" s="176"/>
      <c r="H38" s="177"/>
      <c r="I38" s="34"/>
      <c r="J38" s="26"/>
      <c r="K38" s="26" t="str">
        <f>IF(J36="同居","（","")</f>
        <v>（</v>
      </c>
      <c r="L38" s="116" t="str">
        <f>IF(VLOOKUP($AX$1,調査票入力!$A:$FI,60,FALSE)&lt;&gt;"","　・"&amp;VLOOKUP($AX$1,調査票入力!$A:$FI,60,FALSE),"")&amp;
IF(VLOOKUP($AX$1,調査票入力!$A:$FI,61,FALSE)&lt;&gt;"","　・"&amp;VLOOKUP($AX$1,調査票入力!$A:$FI,61,FALSE),"")&amp;
IF(VLOOKUP($AX$1,調査票入力!$A:$FI,62,FALSE)&lt;&gt;"","　・"&amp;VLOOKUP($AX$1,調査票入力!$A:$FI,62,FALSE),"")&amp;
IF(VLOOKUP($AX$1,調査票入力!$A:$FI,63,FALSE)&lt;&gt;"","　・"&amp;VLOOKUP($AX$1,調査票入力!$A:$FI,63,FALSE),"")&amp;IF(VLOOKUP($AX$1,調査票入力!$A:$FI,64,FALSE)&lt;&gt;"","　・"&amp;VLOOKUP($AX$1,調査票入力!$A:$FI,64,FALSE),"")&amp;IF(VLOOKUP($AX$1,調査票入力!$A:$FI,65,FALSE)&lt;&gt;"","　・"&amp;VLOOKUP($AX$1,調査票入力!$A:$FI,65,FALSE),"")</f>
        <v>　・配偶者　・甥</v>
      </c>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32" t="str">
        <f>IF(J36="同居","）","")</f>
        <v>）</v>
      </c>
      <c r="AW38" s="3"/>
      <c r="AX38" s="3"/>
      <c r="AY38" s="6"/>
      <c r="AZ38" s="6"/>
      <c r="BA38" s="3"/>
      <c r="BB38" s="6"/>
      <c r="BC38" s="6"/>
      <c r="BD38" s="6"/>
      <c r="BE38" s="6"/>
      <c r="BF38" s="3"/>
      <c r="BG38" s="6"/>
      <c r="BH38" s="6"/>
      <c r="BI38" s="3"/>
      <c r="BJ38" s="6"/>
      <c r="BK38" s="6"/>
      <c r="BL38" s="6"/>
      <c r="BM38" s="6"/>
      <c r="BN38" s="6"/>
      <c r="BO38" s="6"/>
      <c r="BP38" s="3"/>
      <c r="BQ38" s="6"/>
      <c r="BR38" s="6"/>
      <c r="BS38" s="3"/>
      <c r="BT38" s="6"/>
      <c r="BU38" s="6"/>
      <c r="BV38" s="6"/>
      <c r="BW38" s="6"/>
      <c r="BX38" s="6"/>
      <c r="BY38" s="6"/>
      <c r="BZ38" s="6"/>
      <c r="CA38" s="6"/>
      <c r="CB38" s="6"/>
      <c r="CC38" s="6"/>
      <c r="CD38" s="6"/>
      <c r="CE38" s="6"/>
      <c r="CF38" s="6"/>
      <c r="CG38" s="3"/>
      <c r="CH38" s="3"/>
      <c r="CI38" s="3"/>
      <c r="CJ38" s="3"/>
      <c r="CK38" s="3"/>
      <c r="CL38" s="3"/>
      <c r="CM38" s="3"/>
      <c r="CN38" s="3"/>
      <c r="CO38" s="3"/>
      <c r="CP38" s="3"/>
    </row>
    <row r="39" spans="2:94" ht="22.5" customHeight="1">
      <c r="B39" s="189" t="s">
        <v>237</v>
      </c>
      <c r="C39" s="189"/>
      <c r="D39" s="189"/>
      <c r="E39" s="189"/>
      <c r="F39" s="189"/>
      <c r="G39" s="189"/>
      <c r="H39" s="189"/>
      <c r="I39" s="155" t="s">
        <v>238</v>
      </c>
      <c r="J39" s="156"/>
      <c r="K39" s="156"/>
      <c r="L39" s="156" t="str">
        <f>VLOOKUP($AX$1,調査票入力!$A:$FI,66,FALSE)&amp;""</f>
        <v>長崎　花子</v>
      </c>
      <c r="M39" s="156"/>
      <c r="N39" s="156"/>
      <c r="O39" s="156"/>
      <c r="P39" s="156"/>
      <c r="Q39" s="156"/>
      <c r="R39" s="156"/>
      <c r="S39" s="156"/>
      <c r="T39" s="156"/>
      <c r="U39" s="156"/>
      <c r="V39" s="156"/>
      <c r="W39" s="156"/>
      <c r="X39" s="156"/>
      <c r="Y39" s="156"/>
      <c r="Z39" s="156"/>
      <c r="AA39" s="156"/>
      <c r="AB39" s="190"/>
      <c r="AC39" s="155" t="s">
        <v>239</v>
      </c>
      <c r="AD39" s="156"/>
      <c r="AE39" s="156"/>
      <c r="AF39" s="151" t="str">
        <f>VLOOKUP($AX$1,調査票入力!$A:$FI,67,FALSE)&amp;""</f>
        <v>長女</v>
      </c>
      <c r="AG39" s="151"/>
      <c r="AH39" s="151"/>
      <c r="AI39" s="151"/>
      <c r="AJ39" s="151"/>
      <c r="AK39" s="151"/>
      <c r="AL39" s="151"/>
      <c r="AM39" s="151"/>
      <c r="AN39" s="151"/>
      <c r="AO39" s="151"/>
      <c r="AP39" s="151"/>
      <c r="AQ39" s="151"/>
      <c r="AR39" s="151"/>
      <c r="AS39" s="151"/>
      <c r="AT39" s="151"/>
      <c r="AU39" s="151"/>
      <c r="AV39" s="154"/>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row>
    <row r="40" spans="2:94" ht="22.5" customHeight="1">
      <c r="B40" s="189"/>
      <c r="C40" s="189"/>
      <c r="D40" s="189"/>
      <c r="E40" s="189"/>
      <c r="F40" s="189"/>
      <c r="G40" s="189"/>
      <c r="H40" s="189"/>
      <c r="I40" s="155" t="s">
        <v>272</v>
      </c>
      <c r="J40" s="156"/>
      <c r="K40" s="156"/>
      <c r="L40" s="156" t="str">
        <f>VLOOKUP($AX$1,調査票入力!$A:$FI,68,FALSE)&amp;""</f>
        <v>長崎市〇〇町7-2</v>
      </c>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90"/>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row>
    <row r="41" spans="2:94" ht="22.5" customHeight="1">
      <c r="B41" s="189"/>
      <c r="C41" s="189"/>
      <c r="D41" s="189"/>
      <c r="E41" s="189"/>
      <c r="F41" s="189"/>
      <c r="G41" s="189"/>
      <c r="H41" s="189"/>
      <c r="I41" s="152" t="s">
        <v>240</v>
      </c>
      <c r="J41" s="151"/>
      <c r="K41" s="151"/>
      <c r="L41" s="151"/>
      <c r="M41" s="151"/>
      <c r="N41" s="151" t="str">
        <f>VLOOKUP($AX$1,調査票入力!$A:$FI,69,FALSE)&amp;""</f>
        <v>095-800-0000</v>
      </c>
      <c r="O41" s="151"/>
      <c r="P41" s="151"/>
      <c r="Q41" s="151"/>
      <c r="R41" s="151"/>
      <c r="S41" s="151"/>
      <c r="T41" s="151"/>
      <c r="U41" s="151"/>
      <c r="V41" s="151"/>
      <c r="W41" s="151"/>
      <c r="X41" s="151"/>
      <c r="Y41" s="151"/>
      <c r="Z41" s="151"/>
      <c r="AA41" s="151"/>
      <c r="AB41" s="154"/>
      <c r="AC41" s="155" t="s">
        <v>241</v>
      </c>
      <c r="AD41" s="156"/>
      <c r="AE41" s="156"/>
      <c r="AF41" s="156"/>
      <c r="AG41" s="156"/>
      <c r="AH41" s="151" t="str">
        <f>VLOOKUP($AX$1,調査票入力!$A:$FI,70,FALSE)&amp;""</f>
        <v>080-0000-0001</v>
      </c>
      <c r="AI41" s="151"/>
      <c r="AJ41" s="151"/>
      <c r="AK41" s="151"/>
      <c r="AL41" s="151"/>
      <c r="AM41" s="151"/>
      <c r="AN41" s="151"/>
      <c r="AO41" s="151"/>
      <c r="AP41" s="151"/>
      <c r="AQ41" s="151"/>
      <c r="AR41" s="151"/>
      <c r="AS41" s="151"/>
      <c r="AT41" s="151"/>
      <c r="AU41" s="151"/>
      <c r="AV41" s="154"/>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row>
    <row r="42" spans="2:94" ht="22.5" customHeight="1">
      <c r="B42" s="189" t="s">
        <v>242</v>
      </c>
      <c r="C42" s="162"/>
      <c r="D42" s="162"/>
      <c r="E42" s="162"/>
      <c r="F42" s="162"/>
      <c r="G42" s="162"/>
      <c r="H42" s="162"/>
      <c r="I42" s="155" t="s">
        <v>238</v>
      </c>
      <c r="J42" s="156"/>
      <c r="K42" s="156"/>
      <c r="L42" s="156" t="str">
        <f>VLOOKUP($AX$1,調査票入力!$A:$FI,71,FALSE)&amp;""</f>
        <v>福岡　市子</v>
      </c>
      <c r="M42" s="156"/>
      <c r="N42" s="156"/>
      <c r="O42" s="156"/>
      <c r="P42" s="156"/>
      <c r="Q42" s="156"/>
      <c r="R42" s="156"/>
      <c r="S42" s="156"/>
      <c r="T42" s="156"/>
      <c r="U42" s="156"/>
      <c r="V42" s="156"/>
      <c r="W42" s="156"/>
      <c r="X42" s="156"/>
      <c r="Y42" s="156"/>
      <c r="Z42" s="156"/>
      <c r="AA42" s="156"/>
      <c r="AB42" s="190"/>
      <c r="AC42" s="155" t="s">
        <v>239</v>
      </c>
      <c r="AD42" s="156"/>
      <c r="AE42" s="156"/>
      <c r="AF42" s="151" t="str">
        <f>VLOOKUP($AX$1,調査票入力!$A:$FI,72,FALSE)&amp;""</f>
        <v>次女</v>
      </c>
      <c r="AG42" s="151"/>
      <c r="AH42" s="151"/>
      <c r="AI42" s="151"/>
      <c r="AJ42" s="151"/>
      <c r="AK42" s="151"/>
      <c r="AL42" s="151"/>
      <c r="AM42" s="151"/>
      <c r="AN42" s="151"/>
      <c r="AO42" s="151"/>
      <c r="AP42" s="151"/>
      <c r="AQ42" s="151"/>
      <c r="AR42" s="151"/>
      <c r="AS42" s="151"/>
      <c r="AT42" s="151"/>
      <c r="AU42" s="151"/>
      <c r="AV42" s="154"/>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row>
    <row r="43" spans="2:94" ht="22.5" customHeight="1">
      <c r="B43" s="162"/>
      <c r="C43" s="162"/>
      <c r="D43" s="162"/>
      <c r="E43" s="162"/>
      <c r="F43" s="162"/>
      <c r="G43" s="162"/>
      <c r="H43" s="162"/>
      <c r="I43" s="152" t="s">
        <v>272</v>
      </c>
      <c r="J43" s="151"/>
      <c r="K43" s="151"/>
      <c r="L43" s="151" t="str">
        <f>VLOOKUP($AX$1,調査票入力!$A:$FI,73,FALSE)&amp;""</f>
        <v>福岡県◇◇市</v>
      </c>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4"/>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row>
    <row r="44" spans="2:94" ht="22.5" customHeight="1">
      <c r="B44" s="162"/>
      <c r="C44" s="162"/>
      <c r="D44" s="162"/>
      <c r="E44" s="162"/>
      <c r="F44" s="162"/>
      <c r="G44" s="162"/>
      <c r="H44" s="162"/>
      <c r="I44" s="152" t="s">
        <v>240</v>
      </c>
      <c r="J44" s="151"/>
      <c r="K44" s="151"/>
      <c r="L44" s="151"/>
      <c r="M44" s="151"/>
      <c r="N44" s="151" t="str">
        <f>VLOOKUP($AX$1,調査票入力!$A:$FI,74,FALSE)&amp;""</f>
        <v>092-000-0000</v>
      </c>
      <c r="O44" s="151"/>
      <c r="P44" s="151"/>
      <c r="Q44" s="151"/>
      <c r="R44" s="151"/>
      <c r="S44" s="151"/>
      <c r="T44" s="151"/>
      <c r="U44" s="151"/>
      <c r="V44" s="151"/>
      <c r="W44" s="151"/>
      <c r="X44" s="151"/>
      <c r="Y44" s="151"/>
      <c r="Z44" s="151"/>
      <c r="AA44" s="151"/>
      <c r="AB44" s="154"/>
      <c r="AC44" s="152" t="s">
        <v>241</v>
      </c>
      <c r="AD44" s="151"/>
      <c r="AE44" s="151"/>
      <c r="AF44" s="151"/>
      <c r="AG44" s="151"/>
      <c r="AH44" s="151" t="str">
        <f>VLOOKUP($AX$1,調査票入力!$A:$FI,75,FALSE)&amp;""</f>
        <v>090-0000-0000</v>
      </c>
      <c r="AI44" s="151"/>
      <c r="AJ44" s="151"/>
      <c r="AK44" s="151"/>
      <c r="AL44" s="151"/>
      <c r="AM44" s="151"/>
      <c r="AN44" s="151"/>
      <c r="AO44" s="151"/>
      <c r="AP44" s="151"/>
      <c r="AQ44" s="151"/>
      <c r="AR44" s="151"/>
      <c r="AS44" s="151"/>
      <c r="AT44" s="151"/>
      <c r="AU44" s="151"/>
      <c r="AV44" s="154"/>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row>
    <row r="45" spans="2:94" ht="7.5" customHeight="1">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row>
    <row r="46" spans="2:94">
      <c r="B46" s="10" t="s">
        <v>243</v>
      </c>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row>
    <row r="47" spans="2:94" ht="22.5" customHeight="1">
      <c r="B47" s="162" t="s">
        <v>244</v>
      </c>
      <c r="C47" s="162"/>
      <c r="D47" s="162"/>
      <c r="E47" s="162"/>
      <c r="F47" s="162"/>
      <c r="G47" s="162"/>
      <c r="H47" s="162"/>
      <c r="I47" s="155" t="s">
        <v>273</v>
      </c>
      <c r="J47" s="156"/>
      <c r="K47" s="156"/>
      <c r="L47" s="156"/>
      <c r="M47" s="156"/>
      <c r="N47" s="156" t="str">
        <f>VLOOKUP($AX$1,調査票入力!$A:$FI,76,FALSE)&amp;""</f>
        <v>〇〇医院</v>
      </c>
      <c r="O47" s="156"/>
      <c r="P47" s="156"/>
      <c r="Q47" s="156"/>
      <c r="R47" s="156"/>
      <c r="S47" s="156"/>
      <c r="T47" s="156"/>
      <c r="U47" s="156"/>
      <c r="V47" s="156"/>
      <c r="W47" s="156"/>
      <c r="X47" s="156"/>
      <c r="Y47" s="156"/>
      <c r="Z47" s="156"/>
      <c r="AA47" s="156"/>
      <c r="AB47" s="190"/>
      <c r="AC47" s="155" t="s">
        <v>274</v>
      </c>
      <c r="AD47" s="156"/>
      <c r="AE47" s="156"/>
      <c r="AF47" s="156"/>
      <c r="AG47" s="156" t="str">
        <f>VLOOKUP($AX$1,調査票入力!$A:$FI,77,FALSE)&amp;""</f>
        <v>095-800-0001</v>
      </c>
      <c r="AH47" s="156"/>
      <c r="AI47" s="156"/>
      <c r="AJ47" s="156"/>
      <c r="AK47" s="156"/>
      <c r="AL47" s="156"/>
      <c r="AM47" s="156"/>
      <c r="AN47" s="156"/>
      <c r="AO47" s="156"/>
      <c r="AP47" s="156"/>
      <c r="AQ47" s="156"/>
      <c r="AR47" s="156"/>
      <c r="AS47" s="156"/>
      <c r="AT47" s="156"/>
      <c r="AU47" s="156"/>
      <c r="AV47" s="190"/>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row>
    <row r="48" spans="2:94" ht="22.5" customHeight="1">
      <c r="B48" s="162"/>
      <c r="C48" s="162"/>
      <c r="D48" s="162"/>
      <c r="E48" s="162"/>
      <c r="F48" s="162"/>
      <c r="G48" s="162"/>
      <c r="H48" s="162"/>
      <c r="I48" s="155" t="s">
        <v>273</v>
      </c>
      <c r="J48" s="156"/>
      <c r="K48" s="156"/>
      <c r="L48" s="156"/>
      <c r="M48" s="156"/>
      <c r="N48" s="156" t="str">
        <f>VLOOKUP($AX$1,調査票入力!$A:$FI,78,FALSE)&amp;""</f>
        <v>△△クリニック</v>
      </c>
      <c r="O48" s="156"/>
      <c r="P48" s="156"/>
      <c r="Q48" s="156"/>
      <c r="R48" s="156"/>
      <c r="S48" s="156"/>
      <c r="T48" s="156"/>
      <c r="U48" s="156"/>
      <c r="V48" s="156"/>
      <c r="W48" s="156"/>
      <c r="X48" s="156"/>
      <c r="Y48" s="156"/>
      <c r="Z48" s="156"/>
      <c r="AA48" s="156"/>
      <c r="AB48" s="190"/>
      <c r="AC48" s="155" t="s">
        <v>274</v>
      </c>
      <c r="AD48" s="156"/>
      <c r="AE48" s="156"/>
      <c r="AF48" s="156"/>
      <c r="AG48" s="156" t="str">
        <f>VLOOKUP($AX$1,調査票入力!$A:$FI,79,FALSE)&amp;""</f>
        <v>095-800-0002</v>
      </c>
      <c r="AH48" s="156"/>
      <c r="AI48" s="156"/>
      <c r="AJ48" s="156"/>
      <c r="AK48" s="156"/>
      <c r="AL48" s="156"/>
      <c r="AM48" s="156"/>
      <c r="AN48" s="156"/>
      <c r="AO48" s="156"/>
      <c r="AP48" s="156"/>
      <c r="AQ48" s="156"/>
      <c r="AR48" s="156"/>
      <c r="AS48" s="156"/>
      <c r="AT48" s="156"/>
      <c r="AU48" s="156"/>
      <c r="AV48" s="190"/>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row>
    <row r="49" spans="2:94" ht="26.25" customHeight="1">
      <c r="B49" s="191" t="s">
        <v>245</v>
      </c>
      <c r="C49" s="191"/>
      <c r="D49" s="191"/>
      <c r="E49" s="191"/>
      <c r="F49" s="191"/>
      <c r="G49" s="191"/>
      <c r="H49" s="191"/>
      <c r="I49" s="155" t="s">
        <v>275</v>
      </c>
      <c r="J49" s="156"/>
      <c r="K49" s="156"/>
      <c r="L49" s="156"/>
      <c r="M49" s="156" t="str">
        <f>VLOOKUP($AX$1,調査票入力!$A:$FI,80,FALSE)&amp;""</f>
        <v>□□薬局</v>
      </c>
      <c r="N49" s="156"/>
      <c r="O49" s="156"/>
      <c r="P49" s="156"/>
      <c r="Q49" s="156"/>
      <c r="R49" s="156"/>
      <c r="S49" s="156"/>
      <c r="T49" s="156"/>
      <c r="U49" s="156"/>
      <c r="V49" s="156"/>
      <c r="W49" s="156"/>
      <c r="X49" s="156"/>
      <c r="Y49" s="156"/>
      <c r="Z49" s="156"/>
      <c r="AA49" s="156"/>
      <c r="AB49" s="190"/>
      <c r="AC49" s="155" t="s">
        <v>274</v>
      </c>
      <c r="AD49" s="156"/>
      <c r="AE49" s="156"/>
      <c r="AF49" s="156"/>
      <c r="AG49" s="156" t="str">
        <f>VLOOKUP($AX$1,調査票入力!$A:$FI,81,FALSE)&amp;""</f>
        <v>095-800-0003</v>
      </c>
      <c r="AH49" s="156"/>
      <c r="AI49" s="156"/>
      <c r="AJ49" s="156"/>
      <c r="AK49" s="156"/>
      <c r="AL49" s="156"/>
      <c r="AM49" s="156"/>
      <c r="AN49" s="156"/>
      <c r="AO49" s="156"/>
      <c r="AP49" s="156"/>
      <c r="AQ49" s="156"/>
      <c r="AR49" s="156"/>
      <c r="AS49" s="156"/>
      <c r="AT49" s="156"/>
      <c r="AU49" s="156"/>
      <c r="AV49" s="190"/>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row>
    <row r="50" spans="2:94" ht="26.25" customHeight="1">
      <c r="B50" s="191" t="s">
        <v>246</v>
      </c>
      <c r="C50" s="192"/>
      <c r="D50" s="192"/>
      <c r="E50" s="192"/>
      <c r="F50" s="192"/>
      <c r="G50" s="192"/>
      <c r="H50" s="192"/>
      <c r="I50" s="155" t="s">
        <v>276</v>
      </c>
      <c r="J50" s="156"/>
      <c r="K50" s="156"/>
      <c r="L50" s="156"/>
      <c r="M50" s="156" t="str">
        <f>VLOOKUP($AX$1,調査票入力!$A:$FI,82,FALSE)&amp;""</f>
        <v>ケアプランセンター●●</v>
      </c>
      <c r="N50" s="156"/>
      <c r="O50" s="156"/>
      <c r="P50" s="156"/>
      <c r="Q50" s="156"/>
      <c r="R50" s="156"/>
      <c r="S50" s="156"/>
      <c r="T50" s="156"/>
      <c r="U50" s="156"/>
      <c r="V50" s="156"/>
      <c r="W50" s="156"/>
      <c r="X50" s="156"/>
      <c r="Y50" s="156"/>
      <c r="Z50" s="156"/>
      <c r="AA50" s="156"/>
      <c r="AB50" s="190"/>
      <c r="AC50" s="155" t="s">
        <v>274</v>
      </c>
      <c r="AD50" s="156"/>
      <c r="AE50" s="156"/>
      <c r="AF50" s="156"/>
      <c r="AG50" s="156" t="str">
        <f>VLOOKUP($AX$1,調査票入力!$A:$FI,83,FALSE)&amp;""</f>
        <v>095-800-0004</v>
      </c>
      <c r="AH50" s="156"/>
      <c r="AI50" s="156"/>
      <c r="AJ50" s="156"/>
      <c r="AK50" s="156"/>
      <c r="AL50" s="156"/>
      <c r="AM50" s="156"/>
      <c r="AN50" s="156"/>
      <c r="AO50" s="156"/>
      <c r="AP50" s="156"/>
      <c r="AQ50" s="156"/>
      <c r="AR50" s="156"/>
      <c r="AS50" s="156"/>
      <c r="AT50" s="156"/>
      <c r="AU50" s="156"/>
      <c r="AV50" s="190"/>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row>
    <row r="51" spans="2:94">
      <c r="B51" s="2" t="s">
        <v>285</v>
      </c>
    </row>
    <row r="52" spans="2:94" ht="15" customHeight="1">
      <c r="B52" s="162" t="s">
        <v>247</v>
      </c>
      <c r="C52" s="162"/>
      <c r="D52" s="162"/>
      <c r="E52" s="162"/>
      <c r="F52" s="162"/>
      <c r="G52" s="162"/>
      <c r="H52" s="162"/>
      <c r="I52" s="162"/>
      <c r="J52" s="107" t="str">
        <f>VLOOKUP($AX$1,調査票入力!$A:$FI,84,FALSE)&amp;""</f>
        <v>一軒家</v>
      </c>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9"/>
      <c r="AV52" s="1"/>
    </row>
    <row r="53" spans="2:94" ht="16.5" customHeight="1">
      <c r="B53" s="162"/>
      <c r="C53" s="162"/>
      <c r="D53" s="162"/>
      <c r="E53" s="162"/>
      <c r="F53" s="162"/>
      <c r="G53" s="162"/>
      <c r="H53" s="162"/>
      <c r="I53" s="162"/>
      <c r="J53" s="220" t="str">
        <f>VLOOKUP($AX$1,調査票入力!$A:$FI,85,FALSE)&amp;""</f>
        <v>木造</v>
      </c>
      <c r="K53" s="116"/>
      <c r="L53" s="116"/>
      <c r="M53" s="116"/>
      <c r="N53" s="116"/>
      <c r="O53" s="26" t="s">
        <v>277</v>
      </c>
      <c r="P53" s="153" t="str">
        <f>VLOOKUP($AX$1,調査票入力!$A:$FI,86,FALSE)&amp;""</f>
        <v>2</v>
      </c>
      <c r="Q53" s="153"/>
      <c r="R53" s="153"/>
      <c r="S53" s="153" t="s">
        <v>278</v>
      </c>
      <c r="T53" s="153"/>
      <c r="U53" s="153"/>
      <c r="V53" s="153"/>
      <c r="W53" s="153"/>
      <c r="X53" s="153"/>
      <c r="Y53" s="153" t="str">
        <f>VLOOKUP($AX$1,調査票入力!$A:$FI,87,FALSE)&amp;""</f>
        <v>2</v>
      </c>
      <c r="Z53" s="153"/>
      <c r="AA53" s="153"/>
      <c r="AB53" s="116" t="s">
        <v>279</v>
      </c>
      <c r="AC53" s="116"/>
      <c r="AD53" s="116"/>
      <c r="AE53" s="26"/>
      <c r="AF53" s="26"/>
      <c r="AG53" s="26"/>
      <c r="AH53" s="26"/>
      <c r="AI53" s="26"/>
      <c r="AJ53" s="26"/>
      <c r="AK53" s="26"/>
      <c r="AL53" s="26"/>
      <c r="AM53" s="26"/>
      <c r="AN53" s="26"/>
      <c r="AO53" s="26"/>
      <c r="AP53" s="26"/>
      <c r="AQ53" s="26"/>
      <c r="AR53" s="26"/>
      <c r="AS53" s="26"/>
      <c r="AT53" s="26"/>
      <c r="AU53" s="32"/>
    </row>
    <row r="54" spans="2:94" ht="15" customHeight="1">
      <c r="B54" s="162" t="s">
        <v>248</v>
      </c>
      <c r="C54" s="162"/>
      <c r="D54" s="162"/>
      <c r="E54" s="162"/>
      <c r="F54" s="162"/>
      <c r="G54" s="162"/>
      <c r="H54" s="162"/>
      <c r="I54" s="162"/>
      <c r="J54" s="152" t="str">
        <f>VLOOKUP($AX$1,調査票入力!$A:$FI,88,FALSE)</f>
        <v>なし</v>
      </c>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4"/>
      <c r="AV54" s="4"/>
    </row>
    <row r="55" spans="2:94" ht="17.25" customHeight="1">
      <c r="B55" s="162" t="s">
        <v>249</v>
      </c>
      <c r="C55" s="162"/>
      <c r="D55" s="162"/>
      <c r="E55" s="162"/>
      <c r="F55" s="162"/>
      <c r="G55" s="162"/>
      <c r="H55" s="162"/>
      <c r="I55" s="162"/>
      <c r="J55" s="152" t="str">
        <f>VLOOKUP($AX$1,調査票入力!$A:$FI,89,FALSE)&amp;""</f>
        <v>出来ない</v>
      </c>
      <c r="K55" s="151"/>
      <c r="L55" s="151"/>
      <c r="M55" s="151"/>
      <c r="N55" s="151"/>
      <c r="O55" s="150" t="s">
        <v>280</v>
      </c>
      <c r="P55" s="150"/>
      <c r="Q55" s="150"/>
      <c r="R55" s="150"/>
      <c r="S55" s="150"/>
      <c r="T55" s="150"/>
      <c r="U55" s="150"/>
      <c r="V55" s="150"/>
      <c r="W55" s="150"/>
      <c r="X55" s="150" t="str">
        <f>VLOOKUP($AX$1,調査票入力!$A:$FI,90,FALSE)&amp;""</f>
        <v>30</v>
      </c>
      <c r="Y55" s="150"/>
      <c r="Z55" s="150"/>
      <c r="AA55" s="150" t="s">
        <v>282</v>
      </c>
      <c r="AB55" s="150"/>
      <c r="AC55" s="150"/>
      <c r="AD55" s="150"/>
      <c r="AE55" s="150"/>
      <c r="AF55" s="150" t="str">
        <f>VLOOKUP($AX$1,調査票入力!$A:$FI,91,FALSE)&amp;""</f>
        <v>20</v>
      </c>
      <c r="AG55" s="150"/>
      <c r="AH55" s="150"/>
      <c r="AI55" s="151" t="s">
        <v>283</v>
      </c>
      <c r="AJ55" s="151"/>
      <c r="AK55" s="151"/>
      <c r="AL55" s="151" t="str">
        <f>VLOOKUP($AX$1,調査票入力!$A:$FI,92,FALSE)&amp;""</f>
        <v>急</v>
      </c>
      <c r="AM55" s="151"/>
      <c r="AN55" s="151"/>
      <c r="AO55" s="24"/>
      <c r="AP55" s="24"/>
      <c r="AQ55" s="24"/>
      <c r="AR55" s="24"/>
      <c r="AS55" s="24"/>
      <c r="AT55" s="24"/>
      <c r="AU55" s="25"/>
      <c r="AV55" s="5"/>
    </row>
    <row r="56" spans="2:94" ht="17.25" customHeight="1">
      <c r="B56" s="162" t="s">
        <v>250</v>
      </c>
      <c r="C56" s="162"/>
      <c r="D56" s="162"/>
      <c r="E56" s="162"/>
      <c r="F56" s="162"/>
      <c r="G56" s="162"/>
      <c r="H56" s="162"/>
      <c r="I56" s="162"/>
      <c r="J56" s="152" t="str">
        <f>VLOOKUP($AX$1,調査票入力!$A:$FI,93,FALSE)&amp;IF(VLOOKUP($AX$1,調査票入力!$A:$FI,94,FALSE)&lt;&gt;"","　・"&amp;VLOOKUP($AX$1,調査票入力!$A:$FI,94,FALSE),"")&amp;IF(VLOOKUP($AX$1,調査票入力!$A:$FI,95,FALSE)&lt;&gt;"","　・"&amp;VLOOKUP($AX$1,調査票入力!$A:$FI,95,FALSE),"")&amp;IF(VLOOKUP($AX$1,調査票入力!$A:$FI,96,FALSE)&lt;&gt;"","　・"&amp;VLOOKUP($AX$1,調査票入力!$A:$FI,96,FALSE),"")&amp;IF(VLOOKUP($AX$1,調査票入力!$A:$FI,97,FALSE)&lt;&gt;"","　・"&amp;VLOOKUP($AX$1,調査票入力!$A:$FI,97,FALSE),"")</f>
        <v>　・浸水</v>
      </c>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4"/>
      <c r="AV56" s="5"/>
    </row>
    <row r="57" spans="2:94" ht="17.25" customHeight="1">
      <c r="B57" s="162" t="s">
        <v>251</v>
      </c>
      <c r="C57" s="162"/>
      <c r="D57" s="162"/>
      <c r="E57" s="162"/>
      <c r="F57" s="162"/>
      <c r="G57" s="162"/>
      <c r="H57" s="162"/>
      <c r="I57" s="162"/>
      <c r="J57" s="152" t="str">
        <f>VLOOKUP($AX$1,調査票入力!$A:$FI,99,FALSE)&amp;""</f>
        <v>加入</v>
      </c>
      <c r="K57" s="151"/>
      <c r="L57" s="151"/>
      <c r="M57" s="151"/>
      <c r="N57" s="151" t="s">
        <v>284</v>
      </c>
      <c r="O57" s="151"/>
      <c r="P57" s="151"/>
      <c r="Q57" s="151"/>
      <c r="R57" s="151"/>
      <c r="S57" s="151"/>
      <c r="T57" s="151" t="str">
        <f>VLOOKUP($AX$1,調査票入力!$A:$FI,98,FALSE)&amp;""</f>
        <v>◎◎自治会</v>
      </c>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24" t="s">
        <v>281</v>
      </c>
      <c r="AU57" s="25"/>
    </row>
    <row r="58" spans="2:94" ht="7.5" customHeight="1">
      <c r="B58" s="1"/>
      <c r="C58" s="1"/>
      <c r="D58" s="1"/>
      <c r="E58" s="11"/>
      <c r="F58" s="11"/>
      <c r="G58" s="11"/>
      <c r="H58" s="11"/>
      <c r="I58" s="11"/>
      <c r="J58" s="11"/>
      <c r="K58" s="1"/>
      <c r="L58" s="6"/>
      <c r="M58" s="6"/>
      <c r="N58" s="6"/>
      <c r="O58" s="6"/>
      <c r="P58" s="6"/>
      <c r="Q58" s="6"/>
      <c r="R58" s="6"/>
      <c r="S58" s="6"/>
      <c r="T58" s="6"/>
      <c r="U58" s="6"/>
      <c r="V58" s="6"/>
      <c r="W58" s="6"/>
      <c r="X58" s="6"/>
      <c r="Y58" s="6"/>
      <c r="Z58" s="6"/>
      <c r="AA58" s="6"/>
      <c r="AB58" s="6"/>
      <c r="AC58" s="6"/>
      <c r="AD58" s="6"/>
      <c r="AE58" s="6"/>
      <c r="AF58" s="6"/>
      <c r="AG58" s="6"/>
      <c r="AH58" s="6"/>
      <c r="AI58" s="1"/>
      <c r="AJ58" s="1"/>
      <c r="AK58" s="1"/>
      <c r="AL58" s="1"/>
      <c r="AM58" s="1"/>
      <c r="AN58" s="1"/>
      <c r="AO58" s="1"/>
      <c r="AP58" s="1"/>
      <c r="AQ58" s="1"/>
      <c r="AR58" s="1"/>
      <c r="AS58" s="1"/>
      <c r="AT58" s="1"/>
      <c r="AU58" s="1"/>
      <c r="AV58" s="1"/>
    </row>
    <row r="59" spans="2:94" ht="14.25">
      <c r="B59" s="1" t="s">
        <v>252</v>
      </c>
      <c r="C59" s="1"/>
      <c r="D59" s="1"/>
      <c r="E59" s="11"/>
      <c r="F59" s="11"/>
      <c r="G59" s="11"/>
      <c r="H59" s="11"/>
      <c r="I59" s="11"/>
      <c r="J59" s="11"/>
      <c r="K59" s="12"/>
      <c r="L59" s="6"/>
      <c r="M59" s="6"/>
      <c r="N59" s="6"/>
      <c r="O59" s="6"/>
      <c r="P59" s="6"/>
      <c r="Q59" s="6"/>
      <c r="R59" s="6"/>
      <c r="S59" s="6"/>
      <c r="T59" s="6"/>
      <c r="U59" s="6"/>
      <c r="V59" s="6"/>
      <c r="W59" s="6"/>
      <c r="X59" s="6"/>
      <c r="Y59" s="6"/>
      <c r="Z59" s="6"/>
      <c r="AA59" s="6"/>
      <c r="AB59" s="6"/>
      <c r="AC59" s="6"/>
      <c r="AD59" s="6"/>
      <c r="AE59" s="6"/>
      <c r="AF59" s="6"/>
      <c r="AG59" s="6"/>
      <c r="AH59" s="6"/>
      <c r="AI59" s="1"/>
      <c r="AJ59" s="1"/>
      <c r="AK59" s="1"/>
      <c r="AL59" s="1"/>
      <c r="AM59" s="1"/>
      <c r="AN59" s="1"/>
      <c r="AO59" s="1"/>
      <c r="AP59" s="1"/>
      <c r="AQ59" s="1"/>
      <c r="AR59" s="1"/>
      <c r="AS59" s="1"/>
      <c r="AT59" s="1"/>
      <c r="AU59" s="1"/>
      <c r="AV59" s="1"/>
    </row>
    <row r="60" spans="2:94" ht="15" customHeight="1">
      <c r="B60" s="162" t="s">
        <v>253</v>
      </c>
      <c r="C60" s="162"/>
      <c r="D60" s="162"/>
      <c r="E60" s="162"/>
      <c r="F60" s="162"/>
      <c r="G60" s="162"/>
      <c r="H60" s="162"/>
      <c r="I60" s="162"/>
      <c r="J60" s="167" t="str">
        <f>VLOOKUP($AX$1,調査票入力!$A:$FI,100,FALSE)&amp;IF(VLOOKUP($AX$1,調査票入力!$A:$FI,101,FALSE)&lt;&gt;"","　・"&amp;VLOOKUP($AX$1,調査票入力!$A:$FI,101,FALSE)&amp;"（"&amp;VLOOKUP($AX$1,調査票入力!$A:$FI,102,FALSE)&amp;"回／週）","")&amp;IF(VLOOKUP($AX$1,調査票入力!$A:$FI,103,FALSE)&lt;&gt;"","　・"&amp;VLOOKUP($AX$1,調査票入力!$A:$FI,103,FALSE),"")&amp;IF(VLOOKUP($AX$1,調査票入力!$A:$FI,104,FALSE)&lt;&gt;"","　・"&amp;VLOOKUP($AX$1,調査票入力!$A:$FI,104,FALSE)&amp;"（"&amp;VLOOKUP($AX$1,調査票入力!$A:$FI,105,FALSE)&amp;"Ｌ／分）","")&amp;IF(VLOOKUP($AX$1,調査票入力!$A:$FI,106,FALSE)&lt;&gt;"","　・"&amp;VLOOKUP($AX$1,調査票入力!$A:$FI,106,FALSE),"")&amp;IF(VLOOKUP($AX$1,調査票入力!$A:$FI,107,FALSE)&lt;&gt;"","　・"&amp;VLOOKUP($AX$1,調査票入力!$A:$FI,107,FALSE),"")&amp;IF(VLOOKUP($AX$1,調査票入力!$A:$FI,108,FALSE)&lt;&gt;"","　・"&amp;VLOOKUP($AX$1,調査票入力!$A:$FI,108,FALSE),"")&amp;IF(VLOOKUP($AX$1,調査票入力!$A:$FI,109,FALSE)&lt;&gt;"","　・"&amp;VLOOKUP($AX$1,調査票入力!$A:$FI,109,FALSE)&amp;"（自己注射　"&amp;VLOOKUP($AX$1,調査票入力!$A:$FI,110,FALSE)&amp;"）","")&amp;IF(VLOOKUP($AX$1,調査票入力!$A:$FI,111,FALSE)&lt;&gt;"","　・"&amp;VLOOKUP($AX$1,調査票入力!$A:$FI,111,FALSE),"")&amp;IF(VLOOKUP($AX$1,調査票入力!$A:$FI,112,FALSE)&lt;&gt;"","　・"&amp;VLOOKUP($AX$1,調査票入力!$A:$FI,112,FALSE),"")</f>
        <v>　・透析（2回／週）　・インスリン（自己注射　不可）</v>
      </c>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9"/>
      <c r="AV60" s="1"/>
    </row>
    <row r="61" spans="2:94" ht="15" customHeight="1">
      <c r="B61" s="162"/>
      <c r="C61" s="162"/>
      <c r="D61" s="162"/>
      <c r="E61" s="162"/>
      <c r="F61" s="162"/>
      <c r="G61" s="162"/>
      <c r="H61" s="162"/>
      <c r="I61" s="162"/>
      <c r="J61" s="124"/>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6"/>
      <c r="AV61" s="1"/>
    </row>
    <row r="62" spans="2:94" ht="15" customHeight="1">
      <c r="B62" s="162"/>
      <c r="C62" s="162"/>
      <c r="D62" s="162"/>
      <c r="E62" s="162"/>
      <c r="F62" s="162"/>
      <c r="G62" s="162"/>
      <c r="H62" s="162"/>
      <c r="I62" s="162"/>
      <c r="J62" s="124"/>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6"/>
      <c r="AV62" s="1"/>
    </row>
    <row r="63" spans="2:94" ht="15" customHeight="1">
      <c r="B63" s="162"/>
      <c r="C63" s="162"/>
      <c r="D63" s="162"/>
      <c r="E63" s="162"/>
      <c r="F63" s="162"/>
      <c r="G63" s="162"/>
      <c r="H63" s="162"/>
      <c r="I63" s="162"/>
      <c r="J63" s="127"/>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9"/>
      <c r="AV63" s="1"/>
    </row>
    <row r="64" spans="2:94" ht="17.25" customHeight="1">
      <c r="B64" s="162" t="s">
        <v>254</v>
      </c>
      <c r="C64" s="162"/>
      <c r="D64" s="162"/>
      <c r="E64" s="162"/>
      <c r="F64" s="162"/>
      <c r="G64" s="162"/>
      <c r="H64" s="162"/>
      <c r="I64" s="162"/>
      <c r="J64" s="133" t="s">
        <v>179</v>
      </c>
      <c r="K64" s="134"/>
      <c r="L64" s="134"/>
      <c r="M64" s="135"/>
      <c r="N64" s="142" t="str">
        <f>VLOOKUP($AX$1,調査票入力!$A:$FI,113,FALSE)</f>
        <v>自立</v>
      </c>
      <c r="O64" s="143"/>
      <c r="P64" s="143"/>
      <c r="Q64" s="143"/>
      <c r="R64" s="143"/>
      <c r="S64" s="143"/>
      <c r="T64" s="144"/>
      <c r="U64" s="142" t="str">
        <f>VLOOKUP($AX$1,調査票入力!$A:$FI,114,FALSE)&amp;""</f>
        <v/>
      </c>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5"/>
      <c r="AV64" s="1"/>
    </row>
    <row r="65" spans="2:48" ht="17.25" customHeight="1">
      <c r="B65" s="162"/>
      <c r="C65" s="162"/>
      <c r="D65" s="162"/>
      <c r="E65" s="162"/>
      <c r="F65" s="162"/>
      <c r="G65" s="162"/>
      <c r="H65" s="162"/>
      <c r="I65" s="162"/>
      <c r="J65" s="136" t="s">
        <v>172</v>
      </c>
      <c r="K65" s="137"/>
      <c r="L65" s="137"/>
      <c r="M65" s="138"/>
      <c r="N65" s="130" t="str">
        <f>VLOOKUP($AX$1,調査票入力!$A:$FI,115,FALSE)</f>
        <v>軟食</v>
      </c>
      <c r="O65" s="131"/>
      <c r="P65" s="131"/>
      <c r="Q65" s="131"/>
      <c r="R65" s="131"/>
      <c r="S65" s="131"/>
      <c r="T65" s="132"/>
      <c r="U65" s="146" t="str">
        <f>VLOOKUP($AX$1,調査票入力!$A:$FI,116,FALSE)&amp;""</f>
        <v/>
      </c>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8"/>
      <c r="AV65" s="1"/>
    </row>
    <row r="66" spans="2:48" ht="17.25" customHeight="1">
      <c r="B66" s="162"/>
      <c r="C66" s="162"/>
      <c r="D66" s="162"/>
      <c r="E66" s="162"/>
      <c r="F66" s="162"/>
      <c r="G66" s="162"/>
      <c r="H66" s="162"/>
      <c r="I66" s="162"/>
      <c r="J66" s="136" t="s">
        <v>173</v>
      </c>
      <c r="K66" s="137"/>
      <c r="L66" s="137"/>
      <c r="M66" s="138"/>
      <c r="N66" s="130" t="str">
        <f>VLOOKUP($AX$1,調査票入力!$A:$FI,117,FALSE)</f>
        <v>一部介助</v>
      </c>
      <c r="O66" s="131"/>
      <c r="P66" s="131"/>
      <c r="Q66" s="131"/>
      <c r="R66" s="131"/>
      <c r="S66" s="131"/>
      <c r="T66" s="132"/>
      <c r="U66" s="130" t="str">
        <f>VLOOKUP($AX$1,調査票入力!$A:$FI,118,FALSE)&amp;""</f>
        <v>間に合わないこともあり、パッド使用</v>
      </c>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49"/>
      <c r="AV66" s="1"/>
    </row>
    <row r="67" spans="2:48" ht="17.25" customHeight="1">
      <c r="B67" s="162"/>
      <c r="C67" s="162"/>
      <c r="D67" s="162"/>
      <c r="E67" s="162"/>
      <c r="F67" s="162"/>
      <c r="G67" s="162"/>
      <c r="H67" s="162"/>
      <c r="I67" s="162"/>
      <c r="J67" s="136" t="s">
        <v>174</v>
      </c>
      <c r="K67" s="137"/>
      <c r="L67" s="137"/>
      <c r="M67" s="138"/>
      <c r="N67" s="130" t="str">
        <f>VLOOKUP($AX$1,調査票入力!$A:$FI,119,FALSE)</f>
        <v>一部介助</v>
      </c>
      <c r="O67" s="131"/>
      <c r="P67" s="131"/>
      <c r="Q67" s="131"/>
      <c r="R67" s="131"/>
      <c r="S67" s="131"/>
      <c r="T67" s="132"/>
      <c r="U67" s="130" t="str">
        <f>VLOOKUP($AX$1,調査票入力!$A:$FI,120,FALSE)&amp;""</f>
        <v>要ｼｬﾜｰﾁｪｱ、洗身等で一部介助</v>
      </c>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49"/>
      <c r="AV67" s="1"/>
    </row>
    <row r="68" spans="2:48" ht="17.25" customHeight="1">
      <c r="B68" s="162"/>
      <c r="C68" s="162"/>
      <c r="D68" s="162"/>
      <c r="E68" s="162"/>
      <c r="F68" s="162"/>
      <c r="G68" s="162"/>
      <c r="H68" s="162"/>
      <c r="I68" s="162"/>
      <c r="J68" s="136" t="s">
        <v>175</v>
      </c>
      <c r="K68" s="137"/>
      <c r="L68" s="137"/>
      <c r="M68" s="138"/>
      <c r="N68" s="130" t="str">
        <f>VLOOKUP($AX$1,調査票入力!$A:$FI,121,FALSE)</f>
        <v>一部介助</v>
      </c>
      <c r="O68" s="131"/>
      <c r="P68" s="131"/>
      <c r="Q68" s="131"/>
      <c r="R68" s="131"/>
      <c r="S68" s="131"/>
      <c r="T68" s="132"/>
      <c r="U68" s="130" t="str">
        <f>VLOOKUP($AX$1,調査票入力!$A:$FI,122,FALSE)&amp;""</f>
        <v>指示があれば可能</v>
      </c>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49"/>
      <c r="AV68" s="1"/>
    </row>
    <row r="69" spans="2:48" ht="17.25" customHeight="1">
      <c r="B69" s="162"/>
      <c r="C69" s="162"/>
      <c r="D69" s="162"/>
      <c r="E69" s="162"/>
      <c r="F69" s="162"/>
      <c r="G69" s="162"/>
      <c r="H69" s="162"/>
      <c r="I69" s="162"/>
      <c r="J69" s="136" t="s">
        <v>176</v>
      </c>
      <c r="K69" s="137"/>
      <c r="L69" s="137"/>
      <c r="M69" s="138"/>
      <c r="N69" s="130" t="str">
        <f>VLOOKUP($AX$1,調査票入力!$A:$FI,123,FALSE)</f>
        <v>一部介助</v>
      </c>
      <c r="O69" s="131"/>
      <c r="P69" s="131"/>
      <c r="Q69" s="131"/>
      <c r="R69" s="131"/>
      <c r="S69" s="131"/>
      <c r="T69" s="132"/>
      <c r="U69" s="130" t="str">
        <f>VLOOKUP($AX$1,調査票入力!$A:$FI,124,FALSE)&amp;""</f>
        <v>屋外は杖使用。ふらつきあり、支えが必要。</v>
      </c>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49"/>
      <c r="AV69" s="1"/>
    </row>
    <row r="70" spans="2:48" ht="17.25" customHeight="1">
      <c r="B70" s="162"/>
      <c r="C70" s="162"/>
      <c r="D70" s="162"/>
      <c r="E70" s="162"/>
      <c r="F70" s="162"/>
      <c r="G70" s="162"/>
      <c r="H70" s="162"/>
      <c r="I70" s="162"/>
      <c r="J70" s="136" t="s">
        <v>177</v>
      </c>
      <c r="K70" s="137"/>
      <c r="L70" s="137"/>
      <c r="M70" s="138"/>
      <c r="N70" s="130" t="str">
        <f>VLOOKUP($AX$1,調査票入力!$A:$FI,125,FALSE)</f>
        <v>服薬確認</v>
      </c>
      <c r="O70" s="131"/>
      <c r="P70" s="131"/>
      <c r="Q70" s="131"/>
      <c r="R70" s="131"/>
      <c r="S70" s="131"/>
      <c r="T70" s="132"/>
      <c r="U70" s="130" t="str">
        <f>VLOOKUP($AX$1,調査票入力!$A:$FI,126,FALSE)&amp;""</f>
        <v>飲み忘れるため、服薬確認が必要</v>
      </c>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49"/>
      <c r="AV70" s="1"/>
    </row>
    <row r="71" spans="2:48" ht="17.25" customHeight="1">
      <c r="B71" s="162"/>
      <c r="C71" s="162"/>
      <c r="D71" s="162"/>
      <c r="E71" s="162"/>
      <c r="F71" s="162"/>
      <c r="G71" s="162"/>
      <c r="H71" s="162"/>
      <c r="I71" s="162"/>
      <c r="J71" s="139" t="s">
        <v>178</v>
      </c>
      <c r="K71" s="140"/>
      <c r="L71" s="140"/>
      <c r="M71" s="141"/>
      <c r="N71" s="115" t="str">
        <f>VLOOKUP($AX$1,調査票入力!$A:$FI,127,FALSE)&amp;""</f>
        <v/>
      </c>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7"/>
      <c r="AV71" s="1"/>
    </row>
    <row r="72" spans="2:48" ht="15" customHeight="1">
      <c r="B72" s="162" t="s">
        <v>255</v>
      </c>
      <c r="C72" s="162"/>
      <c r="D72" s="162"/>
      <c r="E72" s="162"/>
      <c r="F72" s="162"/>
      <c r="G72" s="162"/>
      <c r="H72" s="162"/>
      <c r="I72" s="162"/>
      <c r="J72" s="118" t="s">
        <v>286</v>
      </c>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20"/>
      <c r="AV72" s="1"/>
    </row>
    <row r="73" spans="2:48" ht="15" customHeight="1">
      <c r="B73" s="162"/>
      <c r="C73" s="162"/>
      <c r="D73" s="162"/>
      <c r="E73" s="162"/>
      <c r="F73" s="162"/>
      <c r="G73" s="162"/>
      <c r="H73" s="162"/>
      <c r="I73" s="162"/>
      <c r="J73" s="121" t="str">
        <f>"（"&amp;VLOOKUP($AX$1,調査票入力!$A:$FI,128,FALSE)&amp;"　　　）"</f>
        <v>（認知症のため、環境変化等によりパニックになりやすいため、声かけに配慮が必要。　　　）</v>
      </c>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3"/>
      <c r="AV73" s="17"/>
    </row>
    <row r="74" spans="2:48" ht="15" customHeight="1">
      <c r="B74" s="162"/>
      <c r="C74" s="162"/>
      <c r="D74" s="162"/>
      <c r="E74" s="162"/>
      <c r="F74" s="162"/>
      <c r="G74" s="162"/>
      <c r="H74" s="162"/>
      <c r="I74" s="162"/>
      <c r="J74" s="121"/>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3"/>
      <c r="AV74" s="1"/>
    </row>
    <row r="75" spans="2:48" ht="15" customHeight="1">
      <c r="B75" s="162"/>
      <c r="C75" s="162"/>
      <c r="D75" s="162"/>
      <c r="E75" s="162"/>
      <c r="F75" s="162"/>
      <c r="G75" s="162"/>
      <c r="H75" s="162"/>
      <c r="I75" s="162"/>
      <c r="J75" s="93" t="s">
        <v>289</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5"/>
      <c r="AV75" s="17"/>
    </row>
    <row r="76" spans="2:48" ht="15" customHeight="1">
      <c r="B76" s="162"/>
      <c r="C76" s="162"/>
      <c r="D76" s="162"/>
      <c r="E76" s="162"/>
      <c r="F76" s="162"/>
      <c r="G76" s="162"/>
      <c r="H76" s="162"/>
      <c r="I76" s="162"/>
      <c r="J76" s="96" t="str">
        <f>"（"&amp;VLOOKUP($AX$1,調査票入力!$A:$FI,129,FALSE)&amp;"　　　）"</f>
        <v>（ふらつきによる転倒に注意。　　　）</v>
      </c>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8"/>
      <c r="AV76" s="17"/>
    </row>
    <row r="77" spans="2:48" ht="15" customHeight="1">
      <c r="B77" s="162"/>
      <c r="C77" s="162"/>
      <c r="D77" s="162"/>
      <c r="E77" s="162"/>
      <c r="F77" s="162"/>
      <c r="G77" s="162"/>
      <c r="H77" s="162"/>
      <c r="I77" s="16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1"/>
      <c r="AV77" s="1"/>
    </row>
    <row r="78" spans="2:48" ht="7.5" customHeight="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2:48">
      <c r="B79" s="1" t="s">
        <v>256</v>
      </c>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2:48" ht="18.75" customHeight="1">
      <c r="B80" s="162" t="s">
        <v>257</v>
      </c>
      <c r="C80" s="162"/>
      <c r="D80" s="162"/>
      <c r="E80" s="162"/>
      <c r="F80" s="162"/>
      <c r="G80" s="162"/>
      <c r="H80" s="162"/>
      <c r="I80" s="193"/>
      <c r="J80" s="107" t="str">
        <f>VLOOKUP($AX$1,調査票入力!$A:$FI,130,FALSE)&amp;IF(VLOOKUP($AX$1,調査票入力!$A:$FI,131,FALSE)&lt;&gt;"","　（"&amp;VLOOKUP($AX$1,調査票入力!$A:$FI,131,FALSE)&amp;"）","")</f>
        <v>高齢者等避難の発令</v>
      </c>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9"/>
      <c r="AV80" s="1"/>
    </row>
    <row r="81" spans="2:48" ht="18.75" customHeight="1">
      <c r="B81" s="162" t="s">
        <v>258</v>
      </c>
      <c r="C81" s="162"/>
      <c r="D81" s="162"/>
      <c r="E81" s="162"/>
      <c r="F81" s="162"/>
      <c r="G81" s="162"/>
      <c r="H81" s="162"/>
      <c r="I81" s="162"/>
      <c r="J81" s="107" t="str">
        <f>IF(VLOOKUP($AX$1,調査票入力!$A:$FI,132,FALSE)&lt;&gt;"","　・"&amp;VLOOKUP($AX$1,調査票入力!$A:$FI,132,FALSE),"")&amp;IF(VLOOKUP($AX$1,調査票入力!$A:$FI,133,FALSE)&lt;&gt;"","　・"&amp;VLOOKUP($AX$1,調査票入力!$A:$FI,133,FALSE),"")&amp;IF(VLOOKUP($AX$1,調査票入力!$A:$FI,134,FALSE)&lt;&gt;"","　・"&amp;VLOOKUP($AX$1,調査票入力!$A:$FI,134,FALSE),"")&amp;IF(VLOOKUP($AX$1,調査票入力!$A:$FI,135,FALSE)&lt;&gt;"","　・"&amp;VLOOKUP($AX$1,調査票入力!$A:$FI,135,FALSE),"")&amp;IF(VLOOKUP($AX$1,調査票入力!$A:$FI,136,FALSE)&lt;&gt;"","　・"&amp;VLOOKUP($AX$1,調査票入力!$A:$FI,136,FALSE),"")&amp;IF(VLOOKUP($AX$1,調査票入力!$A:$FI,137,FALSE)&lt;&gt;"","　・"&amp;VLOOKUP($AX$1,調査票入力!$A:$FI,137,FALSE),"")&amp;IF(VLOOKUP($AX$1,調査票入力!$A:$FI,138,FALSE)&lt;&gt;"","　・"&amp;VLOOKUP($AX$1,調査票入力!$A:$FI,138,FALSE),"")</f>
        <v>　・避難所</v>
      </c>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9"/>
      <c r="AV81" s="1"/>
    </row>
    <row r="82" spans="2:48" ht="15" customHeight="1">
      <c r="B82" s="162"/>
      <c r="C82" s="162"/>
      <c r="D82" s="162"/>
      <c r="E82" s="162"/>
      <c r="F82" s="162"/>
      <c r="G82" s="162"/>
      <c r="H82" s="162"/>
      <c r="I82" s="162"/>
      <c r="J82" s="124" t="str">
        <f>"私が避難する場所は、"&amp;VLOOKUP($AX$1,調査票入力!$A:$FI,139,FALSE)</f>
        <v>私が避難する場所は、◎◎小学校</v>
      </c>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6"/>
      <c r="AV82" s="1"/>
    </row>
    <row r="83" spans="2:48" ht="15" customHeight="1">
      <c r="B83" s="162"/>
      <c r="C83" s="162"/>
      <c r="D83" s="162"/>
      <c r="E83" s="162"/>
      <c r="F83" s="162"/>
      <c r="G83" s="162"/>
      <c r="H83" s="162"/>
      <c r="I83" s="162"/>
      <c r="J83" s="127"/>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9"/>
      <c r="AV83" s="1"/>
    </row>
    <row r="84" spans="2:48" ht="15" customHeight="1">
      <c r="B84" s="162" t="s">
        <v>259</v>
      </c>
      <c r="C84" s="162"/>
      <c r="D84" s="162"/>
      <c r="E84" s="162"/>
      <c r="F84" s="162"/>
      <c r="G84" s="162"/>
      <c r="H84" s="162"/>
      <c r="I84" s="162"/>
      <c r="J84" s="107" t="s">
        <v>291</v>
      </c>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9"/>
      <c r="AV84" s="6"/>
    </row>
    <row r="85" spans="2:48" ht="18.75" customHeight="1">
      <c r="B85" s="162"/>
      <c r="C85" s="162"/>
      <c r="D85" s="162"/>
      <c r="E85" s="162"/>
      <c r="F85" s="162"/>
      <c r="G85" s="162"/>
      <c r="H85" s="162"/>
      <c r="I85" s="162"/>
      <c r="J85" s="27"/>
      <c r="K85" s="113" t="s">
        <v>260</v>
      </c>
      <c r="L85" s="113"/>
      <c r="M85" s="113"/>
      <c r="N85" s="194" t="str">
        <f>VLOOKUP($AX$1,調査票入力!$A:$FI,140,FALSE)&amp;VLOOKUP($AX$1,調査票入力!$A:$FI,141,FALSE)</f>
        <v>長崎　花子</v>
      </c>
      <c r="O85" s="194"/>
      <c r="P85" s="194"/>
      <c r="Q85" s="194"/>
      <c r="R85" s="194"/>
      <c r="S85" s="194"/>
      <c r="T85" s="194"/>
      <c r="U85" s="194"/>
      <c r="V85" s="194"/>
      <c r="W85" s="114" t="s">
        <v>261</v>
      </c>
      <c r="X85" s="114"/>
      <c r="Y85" s="114"/>
      <c r="Z85" s="194" t="str">
        <f>VLOOKUP($AX$1,調査票入力!$A:$FI,142,FALSE)&amp;""</f>
        <v>長女</v>
      </c>
      <c r="AA85" s="194"/>
      <c r="AB85" s="194"/>
      <c r="AC85" s="194"/>
      <c r="AD85" s="194"/>
      <c r="AE85" s="194"/>
      <c r="AF85" s="114" t="s">
        <v>262</v>
      </c>
      <c r="AG85" s="114"/>
      <c r="AH85" s="114"/>
      <c r="AI85" s="114"/>
      <c r="AJ85" s="114"/>
      <c r="AK85" s="194" t="str">
        <f>VLOOKUP($AX$1,調査票入力!$A:$FI,143,FALSE)&amp;""</f>
        <v>080-0000-0000</v>
      </c>
      <c r="AL85" s="194"/>
      <c r="AM85" s="194"/>
      <c r="AN85" s="194"/>
      <c r="AO85" s="194"/>
      <c r="AP85" s="194"/>
      <c r="AQ85" s="194"/>
      <c r="AR85" s="194"/>
      <c r="AS85" s="194"/>
      <c r="AT85" s="194"/>
      <c r="AU85" s="195"/>
      <c r="AV85" s="6"/>
    </row>
    <row r="86" spans="2:48" ht="18.75" customHeight="1">
      <c r="B86" s="162"/>
      <c r="C86" s="162"/>
      <c r="D86" s="162"/>
      <c r="E86" s="162"/>
      <c r="F86" s="162"/>
      <c r="G86" s="162"/>
      <c r="H86" s="162"/>
      <c r="I86" s="162"/>
      <c r="J86" s="27"/>
      <c r="K86" s="113" t="s">
        <v>263</v>
      </c>
      <c r="L86" s="113"/>
      <c r="M86" s="113"/>
      <c r="N86" s="194" t="str">
        <f>VLOOKUP($AX$1,調査票入力!$A:$FI,144,FALSE)&amp;""</f>
        <v/>
      </c>
      <c r="O86" s="194"/>
      <c r="P86" s="194"/>
      <c r="Q86" s="194"/>
      <c r="R86" s="194"/>
      <c r="S86" s="194"/>
      <c r="T86" s="194"/>
      <c r="U86" s="194"/>
      <c r="V86" s="194"/>
      <c r="W86" s="114" t="s">
        <v>264</v>
      </c>
      <c r="X86" s="114"/>
      <c r="Y86" s="114"/>
      <c r="Z86" s="194" t="str">
        <f>VLOOKUP($AX$1,調査票入力!$A:$FI,145,FALSE)&amp;""</f>
        <v/>
      </c>
      <c r="AA86" s="194"/>
      <c r="AB86" s="194"/>
      <c r="AC86" s="194"/>
      <c r="AD86" s="194"/>
      <c r="AE86" s="194"/>
      <c r="AF86" s="114" t="s">
        <v>262</v>
      </c>
      <c r="AG86" s="114"/>
      <c r="AH86" s="114"/>
      <c r="AI86" s="114"/>
      <c r="AJ86" s="114"/>
      <c r="AK86" s="194" t="str">
        <f>VLOOKUP($AX$1,調査票入力!$A:$FI,146,FALSE)&amp;""</f>
        <v/>
      </c>
      <c r="AL86" s="194"/>
      <c r="AM86" s="194"/>
      <c r="AN86" s="194"/>
      <c r="AO86" s="194"/>
      <c r="AP86" s="194"/>
      <c r="AQ86" s="194"/>
      <c r="AR86" s="194"/>
      <c r="AS86" s="194"/>
      <c r="AT86" s="194"/>
      <c r="AU86" s="195"/>
      <c r="AV86" s="6"/>
    </row>
    <row r="87" spans="2:48" ht="15" customHeight="1">
      <c r="B87" s="162"/>
      <c r="C87" s="162"/>
      <c r="D87" s="162"/>
      <c r="E87" s="162"/>
      <c r="F87" s="162"/>
      <c r="G87" s="162"/>
      <c r="H87" s="162"/>
      <c r="I87" s="162"/>
      <c r="J87" s="110" t="s">
        <v>292</v>
      </c>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2"/>
      <c r="AV87" s="6"/>
    </row>
    <row r="88" spans="2:48" ht="18.75" customHeight="1">
      <c r="B88" s="162"/>
      <c r="C88" s="162"/>
      <c r="D88" s="162"/>
      <c r="E88" s="162"/>
      <c r="F88" s="162"/>
      <c r="G88" s="162"/>
      <c r="H88" s="162"/>
      <c r="I88" s="162"/>
      <c r="J88" s="27"/>
      <c r="K88" s="113" t="s">
        <v>260</v>
      </c>
      <c r="L88" s="113"/>
      <c r="M88" s="113"/>
      <c r="N88" s="194" t="str">
        <f>VLOOKUP($AX$1,調査票入力!$A:$FI,147,FALSE)&amp;VLOOKUP($AX$1,調査票入力!$A:$FI,148,FALSE)</f>
        <v>すこやか　一子</v>
      </c>
      <c r="O88" s="194"/>
      <c r="P88" s="194"/>
      <c r="Q88" s="194"/>
      <c r="R88" s="194"/>
      <c r="S88" s="194"/>
      <c r="T88" s="194"/>
      <c r="U88" s="194"/>
      <c r="V88" s="194"/>
      <c r="W88" s="114" t="s">
        <v>261</v>
      </c>
      <c r="X88" s="114"/>
      <c r="Y88" s="114"/>
      <c r="Z88" s="194" t="str">
        <f>VLOOKUP($AX$1,調査票入力!$A:$FI,149,FALSE)&amp;""</f>
        <v>友人</v>
      </c>
      <c r="AA88" s="194"/>
      <c r="AB88" s="194"/>
      <c r="AC88" s="194"/>
      <c r="AD88" s="194"/>
      <c r="AE88" s="194"/>
      <c r="AF88" s="114" t="s">
        <v>262</v>
      </c>
      <c r="AG88" s="114"/>
      <c r="AH88" s="114"/>
      <c r="AI88" s="114"/>
      <c r="AJ88" s="114"/>
      <c r="AK88" s="194" t="str">
        <f>VLOOKUP($AX$1,調査票入力!$A:$FI,150,FALSE)&amp;""</f>
        <v>090-0000-0001</v>
      </c>
      <c r="AL88" s="194"/>
      <c r="AM88" s="194"/>
      <c r="AN88" s="194"/>
      <c r="AO88" s="194"/>
      <c r="AP88" s="194"/>
      <c r="AQ88" s="194"/>
      <c r="AR88" s="194"/>
      <c r="AS88" s="194"/>
      <c r="AT88" s="194"/>
      <c r="AU88" s="195"/>
      <c r="AV88" s="6"/>
    </row>
    <row r="89" spans="2:48" ht="18.75" customHeight="1">
      <c r="B89" s="162"/>
      <c r="C89" s="162"/>
      <c r="D89" s="162"/>
      <c r="E89" s="162"/>
      <c r="F89" s="162"/>
      <c r="G89" s="162"/>
      <c r="H89" s="162"/>
      <c r="I89" s="162"/>
      <c r="J89" s="27"/>
      <c r="K89" s="113" t="s">
        <v>260</v>
      </c>
      <c r="L89" s="113"/>
      <c r="M89" s="113"/>
      <c r="N89" s="196" t="str">
        <f>VLOOKUP($AX$1,調査票入力!$A:$FI,151,FALSE)&amp;""</f>
        <v/>
      </c>
      <c r="O89" s="196"/>
      <c r="P89" s="196"/>
      <c r="Q89" s="196"/>
      <c r="R89" s="196"/>
      <c r="S89" s="196"/>
      <c r="T89" s="196"/>
      <c r="U89" s="196"/>
      <c r="V89" s="196"/>
      <c r="W89" s="114" t="s">
        <v>261</v>
      </c>
      <c r="X89" s="114"/>
      <c r="Y89" s="114"/>
      <c r="Z89" s="196" t="str">
        <f>VLOOKUP($AX$1,調査票入力!$A:$FI,152,FALSE)&amp;""</f>
        <v/>
      </c>
      <c r="AA89" s="196"/>
      <c r="AB89" s="196"/>
      <c r="AC89" s="196"/>
      <c r="AD89" s="196"/>
      <c r="AE89" s="196"/>
      <c r="AF89" s="114" t="s">
        <v>262</v>
      </c>
      <c r="AG89" s="114"/>
      <c r="AH89" s="114"/>
      <c r="AI89" s="114"/>
      <c r="AJ89" s="114"/>
      <c r="AK89" s="196" t="str">
        <f>VLOOKUP($AX$1,調査票入力!$A:$FI,153,FALSE)&amp;""</f>
        <v/>
      </c>
      <c r="AL89" s="196"/>
      <c r="AM89" s="196"/>
      <c r="AN89" s="196"/>
      <c r="AO89" s="196"/>
      <c r="AP89" s="196"/>
      <c r="AQ89" s="196"/>
      <c r="AR89" s="196"/>
      <c r="AS89" s="196"/>
      <c r="AT89" s="196"/>
      <c r="AU89" s="195"/>
      <c r="AV89" s="6"/>
    </row>
    <row r="90" spans="2:48" ht="12.75" customHeight="1">
      <c r="B90" s="162"/>
      <c r="C90" s="162"/>
      <c r="D90" s="162"/>
      <c r="E90" s="162"/>
      <c r="F90" s="162"/>
      <c r="G90" s="162"/>
      <c r="H90" s="162"/>
      <c r="I90" s="162"/>
      <c r="J90" s="35"/>
      <c r="K90" s="211" t="s">
        <v>265</v>
      </c>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2"/>
      <c r="AV90" s="13"/>
    </row>
    <row r="91" spans="2:48" ht="12.75" customHeight="1">
      <c r="B91" s="162"/>
      <c r="C91" s="162"/>
      <c r="D91" s="162"/>
      <c r="E91" s="162"/>
      <c r="F91" s="162"/>
      <c r="G91" s="162"/>
      <c r="H91" s="162"/>
      <c r="I91" s="162"/>
      <c r="J91" s="18"/>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4"/>
      <c r="AV91" s="13"/>
    </row>
    <row r="92" spans="2:48" ht="18.75" customHeight="1">
      <c r="B92" s="162" t="s">
        <v>266</v>
      </c>
      <c r="C92" s="162"/>
      <c r="D92" s="162"/>
      <c r="E92" s="162"/>
      <c r="F92" s="162"/>
      <c r="G92" s="162"/>
      <c r="H92" s="162"/>
      <c r="I92" s="162"/>
      <c r="J92" s="107" t="str">
        <f>IF(VLOOKUP($AX$1,調査票入力!$A:$FI,154,FALSE)&lt;&gt;"","　・"&amp;VLOOKUP($AX$1,調査票入力!$A:$FI,154,FALSE),"")&amp;IF(VLOOKUP($AX$1,調査票入力!$A:$FI,155,FALSE)&lt;&gt;"","　・"&amp;VLOOKUP($AX$1,調査票入力!$A:$FI,155,FALSE),"")&amp;IF(VLOOKUP($AX$1,調査票入力!$A:$FI,156,FALSE)&lt;&gt;"","　・"&amp;VLOOKUP($AX$1,調査票入力!$A:$FI,156,FALSE),"")&amp;IF(VLOOKUP($AX$1,調査票入力!$A:$FI,157,FALSE)&lt;&gt;"","　・"&amp;VLOOKUP($AX$1,調査票入力!$A:$FI,157,FALSE),"")&amp;IF(VLOOKUP($AX$1,調査票入力!$A:$FI,158,FALSE)&lt;&gt;"","　・"&amp;VLOOKUP($AX$1,調査票入力!$A:$FI,158,FALSE),"")&amp;IF(VLOOKUP($AX$1,調査票入力!$A:$FI,159,FALSE)&lt;&gt;"","　・"&amp;VLOOKUP($AX$1,調査票入力!$A:$FI,159,FALSE),"")</f>
        <v>　・タクシー</v>
      </c>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9"/>
      <c r="AV92" s="1"/>
    </row>
    <row r="93" spans="2:48" ht="18.75" customHeight="1">
      <c r="B93" s="162" t="s">
        <v>267</v>
      </c>
      <c r="C93" s="162"/>
      <c r="D93" s="162"/>
      <c r="E93" s="162"/>
      <c r="F93" s="162"/>
      <c r="G93" s="162"/>
      <c r="H93" s="162"/>
      <c r="I93" s="162"/>
      <c r="J93" s="152" t="str">
        <f>VLOOKUP($AX$1,調査票入力!$A:$FI,160,FALSE)&amp;""</f>
        <v>1人体制</v>
      </c>
      <c r="K93" s="151"/>
      <c r="L93" s="151"/>
      <c r="M93" s="151"/>
      <c r="N93" s="151"/>
      <c r="O93" s="151"/>
      <c r="P93" s="151"/>
      <c r="Q93" s="151"/>
      <c r="R93" s="151" t="str">
        <f>IF(VLOOKUP($AX$1,調査票入力!$A:$FI,161,FALSE)&lt;&gt;"","（"&amp;VLOOKUP($AX$1,調査票入力!$A:$FI,161,FALSE)&amp;"）","")</f>
        <v/>
      </c>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4"/>
      <c r="AV93" s="1"/>
    </row>
    <row r="94" spans="2:48" ht="15" customHeight="1">
      <c r="B94" s="189" t="s">
        <v>268</v>
      </c>
      <c r="C94" s="189"/>
      <c r="D94" s="189"/>
      <c r="E94" s="189"/>
      <c r="F94" s="189"/>
      <c r="G94" s="189"/>
      <c r="H94" s="189"/>
      <c r="I94" s="189"/>
      <c r="J94" s="167" t="str">
        <f>VLOOKUP($AX$1,調査票入力!$A:$FI,162,FALSE)&amp;""</f>
        <v>車道に出るまで坂がある。杖使用によりふらつくので支えが必要。</v>
      </c>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9"/>
      <c r="AV94" s="1"/>
    </row>
    <row r="95" spans="2:48" ht="15" customHeight="1">
      <c r="B95" s="189"/>
      <c r="C95" s="189"/>
      <c r="D95" s="189"/>
      <c r="E95" s="189"/>
      <c r="F95" s="189"/>
      <c r="G95" s="189"/>
      <c r="H95" s="189"/>
      <c r="I95" s="189"/>
      <c r="J95" s="124"/>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6"/>
      <c r="AV95" s="1"/>
    </row>
    <row r="96" spans="2:48" ht="13.5" customHeight="1">
      <c r="B96" s="197" t="s">
        <v>269</v>
      </c>
      <c r="C96" s="198"/>
      <c r="D96" s="198"/>
      <c r="E96" s="198"/>
      <c r="F96" s="198"/>
      <c r="G96" s="198"/>
      <c r="H96" s="198"/>
      <c r="I96" s="199"/>
      <c r="J96" s="19"/>
      <c r="K96" s="206" t="s">
        <v>287</v>
      </c>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7"/>
      <c r="AV96" s="1"/>
    </row>
    <row r="97" spans="2:48">
      <c r="B97" s="200"/>
      <c r="C97" s="201"/>
      <c r="D97" s="201"/>
      <c r="E97" s="201"/>
      <c r="F97" s="201"/>
      <c r="G97" s="201"/>
      <c r="H97" s="201"/>
      <c r="I97" s="202"/>
      <c r="J97" s="14"/>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9"/>
      <c r="AV97" s="15"/>
    </row>
    <row r="98" spans="2:48" ht="18.75" customHeight="1">
      <c r="B98" s="203"/>
      <c r="C98" s="204"/>
      <c r="D98" s="204"/>
      <c r="E98" s="204"/>
      <c r="F98" s="204"/>
      <c r="G98" s="204"/>
      <c r="H98" s="204"/>
      <c r="I98" s="205"/>
      <c r="J98" s="215" t="str">
        <f>VLOOKUP($AX$1,調査票入力!$A:$FI,163,FALSE)&amp;""</f>
        <v>同意します</v>
      </c>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7"/>
      <c r="AV98" s="15"/>
    </row>
    <row r="99" spans="2:48">
      <c r="B99" s="1"/>
      <c r="C99" s="1"/>
      <c r="D99" s="1"/>
      <c r="E99" s="1"/>
      <c r="F99" s="1"/>
      <c r="G99" s="1"/>
      <c r="H99" s="1"/>
      <c r="I99" s="1"/>
      <c r="J99" s="210" t="s">
        <v>270</v>
      </c>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row>
    <row r="100" spans="2:48">
      <c r="B100" s="1"/>
      <c r="C100" s="1"/>
      <c r="D100" s="1"/>
      <c r="E100" s="1"/>
      <c r="F100" s="1"/>
      <c r="G100" s="1"/>
      <c r="H100" s="1"/>
      <c r="I100" s="1"/>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row>
    <row r="101" spans="2:48" ht="18.75" customHeight="1">
      <c r="B101" s="102" t="s">
        <v>290</v>
      </c>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row>
  </sheetData>
  <sheetProtection sheet="1" objects="1" scenarios="1"/>
  <protectedRanges>
    <protectedRange sqref="AX1" name="番号入力"/>
  </protectedRanges>
  <mergeCells count="203">
    <mergeCell ref="AY1:AY3"/>
    <mergeCell ref="AF5:AT5"/>
    <mergeCell ref="AD6:AH6"/>
    <mergeCell ref="T25:AA25"/>
    <mergeCell ref="AB25:AU25"/>
    <mergeCell ref="Q27:S27"/>
    <mergeCell ref="I29:L29"/>
    <mergeCell ref="N29:AU29"/>
    <mergeCell ref="I26:P26"/>
    <mergeCell ref="AT3:AV3"/>
    <mergeCell ref="AO3:AS3"/>
    <mergeCell ref="J60:AU63"/>
    <mergeCell ref="J80:AU80"/>
    <mergeCell ref="L40:AV40"/>
    <mergeCell ref="L43:AV43"/>
    <mergeCell ref="J54:AU54"/>
    <mergeCell ref="J56:AU56"/>
    <mergeCell ref="I30:AV33"/>
    <mergeCell ref="Q25:S25"/>
    <mergeCell ref="Q26:S26"/>
    <mergeCell ref="B52:I53"/>
    <mergeCell ref="AC48:AF48"/>
    <mergeCell ref="AG48:AV48"/>
    <mergeCell ref="B49:H49"/>
    <mergeCell ref="I49:L49"/>
    <mergeCell ref="M49:AB49"/>
    <mergeCell ref="AC49:AF49"/>
    <mergeCell ref="AG49:AV49"/>
    <mergeCell ref="J52:AU52"/>
    <mergeCell ref="J53:N53"/>
    <mergeCell ref="P53:R53"/>
    <mergeCell ref="S53:X53"/>
    <mergeCell ref="B47:H48"/>
    <mergeCell ref="I47:M47"/>
    <mergeCell ref="N47:AB47"/>
    <mergeCell ref="B96:I98"/>
    <mergeCell ref="K96:AU97"/>
    <mergeCell ref="J99:AV100"/>
    <mergeCell ref="B93:I93"/>
    <mergeCell ref="B94:I95"/>
    <mergeCell ref="K90:AU91"/>
    <mergeCell ref="B92:I92"/>
    <mergeCell ref="J92:AU92"/>
    <mergeCell ref="J93:Q93"/>
    <mergeCell ref="R93:AU93"/>
    <mergeCell ref="J98:AU98"/>
    <mergeCell ref="J94:AU95"/>
    <mergeCell ref="N88:V88"/>
    <mergeCell ref="Z88:AE88"/>
    <mergeCell ref="AK88:AU88"/>
    <mergeCell ref="N89:V89"/>
    <mergeCell ref="Z89:AE89"/>
    <mergeCell ref="AK89:AU89"/>
    <mergeCell ref="B84:I91"/>
    <mergeCell ref="N85:V85"/>
    <mergeCell ref="Z85:AE85"/>
    <mergeCell ref="AK85:AU85"/>
    <mergeCell ref="N86:V86"/>
    <mergeCell ref="Z86:AE86"/>
    <mergeCell ref="AK86:AU86"/>
    <mergeCell ref="AF86:AJ86"/>
    <mergeCell ref="K88:M88"/>
    <mergeCell ref="K89:M89"/>
    <mergeCell ref="W88:Y88"/>
    <mergeCell ref="W89:Y89"/>
    <mergeCell ref="AF88:AJ88"/>
    <mergeCell ref="AF89:AJ89"/>
    <mergeCell ref="B81:I83"/>
    <mergeCell ref="B72:I77"/>
    <mergeCell ref="B80:I80"/>
    <mergeCell ref="B64:I71"/>
    <mergeCell ref="B57:I57"/>
    <mergeCell ref="B60:I63"/>
    <mergeCell ref="B56:I56"/>
    <mergeCell ref="B55:I55"/>
    <mergeCell ref="B54:I54"/>
    <mergeCell ref="AC47:AF47"/>
    <mergeCell ref="AG47:AV47"/>
    <mergeCell ref="I48:M48"/>
    <mergeCell ref="N48:AB48"/>
    <mergeCell ref="B50:H50"/>
    <mergeCell ref="I50:L50"/>
    <mergeCell ref="M50:AB50"/>
    <mergeCell ref="AC50:AF50"/>
    <mergeCell ref="AG50:AV50"/>
    <mergeCell ref="B42:H44"/>
    <mergeCell ref="I42:K42"/>
    <mergeCell ref="L42:AB42"/>
    <mergeCell ref="AC42:AE42"/>
    <mergeCell ref="B39:H41"/>
    <mergeCell ref="I39:K39"/>
    <mergeCell ref="L39:AB39"/>
    <mergeCell ref="AC39:AE39"/>
    <mergeCell ref="I40:K40"/>
    <mergeCell ref="N41:AB41"/>
    <mergeCell ref="B38:H38"/>
    <mergeCell ref="B37:H37"/>
    <mergeCell ref="B36:H36"/>
    <mergeCell ref="AO28:AP28"/>
    <mergeCell ref="B29:H29"/>
    <mergeCell ref="B30:H33"/>
    <mergeCell ref="B28:H28"/>
    <mergeCell ref="I28:K28"/>
    <mergeCell ref="L28:T28"/>
    <mergeCell ref="U28:V28"/>
    <mergeCell ref="AC28:AE28"/>
    <mergeCell ref="AF28:AN28"/>
    <mergeCell ref="N36:AV36"/>
    <mergeCell ref="J36:M36"/>
    <mergeCell ref="X37:AD37"/>
    <mergeCell ref="AE37:AG37"/>
    <mergeCell ref="U37:V37"/>
    <mergeCell ref="R37:T37"/>
    <mergeCell ref="K37:Q37"/>
    <mergeCell ref="AH37:AI37"/>
    <mergeCell ref="L38:AU38"/>
    <mergeCell ref="C13:H13"/>
    <mergeCell ref="Z13:AE13"/>
    <mergeCell ref="C6:G6"/>
    <mergeCell ref="AJ6:AM6"/>
    <mergeCell ref="AN6:AR6"/>
    <mergeCell ref="AS6:AT6"/>
    <mergeCell ref="C5:G5"/>
    <mergeCell ref="B25:H27"/>
    <mergeCell ref="I25:P25"/>
    <mergeCell ref="I27:P27"/>
    <mergeCell ref="I21:AV24"/>
    <mergeCell ref="C18:H18"/>
    <mergeCell ref="B21:H24"/>
    <mergeCell ref="C15:H15"/>
    <mergeCell ref="Z15:AE15"/>
    <mergeCell ref="C17:M17"/>
    <mergeCell ref="J13:W13"/>
    <mergeCell ref="AG13:AS13"/>
    <mergeCell ref="AG15:AS15"/>
    <mergeCell ref="N17:AU17"/>
    <mergeCell ref="J18:AU18"/>
    <mergeCell ref="J15:W15"/>
    <mergeCell ref="I5:V5"/>
    <mergeCell ref="I6:V6"/>
    <mergeCell ref="AH41:AV41"/>
    <mergeCell ref="AC41:AG41"/>
    <mergeCell ref="I41:M41"/>
    <mergeCell ref="I43:K43"/>
    <mergeCell ref="I44:M44"/>
    <mergeCell ref="AC44:AG44"/>
    <mergeCell ref="AH44:AV44"/>
    <mergeCell ref="N44:AB44"/>
    <mergeCell ref="AF39:AV39"/>
    <mergeCell ref="AF42:AV42"/>
    <mergeCell ref="AF55:AH55"/>
    <mergeCell ref="AI55:AK55"/>
    <mergeCell ref="AL55:AN55"/>
    <mergeCell ref="J57:M57"/>
    <mergeCell ref="N57:S57"/>
    <mergeCell ref="T57:AS57"/>
    <mergeCell ref="J55:N55"/>
    <mergeCell ref="AB53:AD53"/>
    <mergeCell ref="Y53:AA53"/>
    <mergeCell ref="O55:W55"/>
    <mergeCell ref="X55:Z55"/>
    <mergeCell ref="AA55:AE55"/>
    <mergeCell ref="J66:M66"/>
    <mergeCell ref="J67:M67"/>
    <mergeCell ref="J68:M68"/>
    <mergeCell ref="J69:M69"/>
    <mergeCell ref="J70:M70"/>
    <mergeCell ref="J71:M71"/>
    <mergeCell ref="N64:T64"/>
    <mergeCell ref="U64:AU64"/>
    <mergeCell ref="N69:T69"/>
    <mergeCell ref="N70:T70"/>
    <mergeCell ref="U65:AU65"/>
    <mergeCell ref="U66:AU66"/>
    <mergeCell ref="U67:AU67"/>
    <mergeCell ref="U68:AU68"/>
    <mergeCell ref="U69:AU69"/>
    <mergeCell ref="U70:AU70"/>
    <mergeCell ref="J65:M65"/>
    <mergeCell ref="J75:AU75"/>
    <mergeCell ref="J76:AU77"/>
    <mergeCell ref="B101:AV101"/>
    <mergeCell ref="Q10:AR11"/>
    <mergeCell ref="Q8:AR9"/>
    <mergeCell ref="C10:P11"/>
    <mergeCell ref="C8:P9"/>
    <mergeCell ref="J84:AU84"/>
    <mergeCell ref="J87:AU87"/>
    <mergeCell ref="K85:M85"/>
    <mergeCell ref="K86:M86"/>
    <mergeCell ref="W85:Y85"/>
    <mergeCell ref="W86:Y86"/>
    <mergeCell ref="AF85:AJ85"/>
    <mergeCell ref="N71:AU71"/>
    <mergeCell ref="J72:AU72"/>
    <mergeCell ref="J73:AU74"/>
    <mergeCell ref="J81:AU81"/>
    <mergeCell ref="J82:AU83"/>
    <mergeCell ref="N65:T65"/>
    <mergeCell ref="N66:T66"/>
    <mergeCell ref="N67:T67"/>
    <mergeCell ref="N68:T68"/>
    <mergeCell ref="J64:M64"/>
  </mergeCells>
  <phoneticPr fontId="3"/>
  <pageMargins left="0.23622047244094491" right="0.23622047244094491" top="0.19685039370078741" bottom="0.39370078740157483" header="0.31496062992125984" footer="0.31496062992125984"/>
  <pageSetup paperSize="9"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221" r:id="rId4" name="Group Box 125">
              <controlPr defaultSize="0" autoFill="0" autoPict="0">
                <anchor moveWithCells="1">
                  <from>
                    <xdr:col>15</xdr:col>
                    <xdr:colOff>123825</xdr:colOff>
                    <xdr:row>25</xdr:row>
                    <xdr:rowOff>95250</xdr:rowOff>
                  </from>
                  <to>
                    <xdr:col>22</xdr:col>
                    <xdr:colOff>57150</xdr:colOff>
                    <xdr:row>27</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tabSelected="1" view="pageBreakPreview" zoomScaleNormal="100" zoomScaleSheetLayoutView="100" workbookViewId="0">
      <selection activeCell="A4" sqref="A4:X5"/>
    </sheetView>
  </sheetViews>
  <sheetFormatPr defaultColWidth="9" defaultRowHeight="14.25"/>
  <cols>
    <col min="1" max="27" width="3.625" style="237" customWidth="1"/>
    <col min="28" max="16384" width="9" style="237"/>
  </cols>
  <sheetData>
    <row r="1" spans="1:24" ht="19.5" customHeight="1">
      <c r="T1" s="238"/>
      <c r="U1" s="238"/>
      <c r="V1" s="238"/>
      <c r="W1" s="238"/>
    </row>
    <row r="2" spans="1:24" ht="19.5" customHeight="1">
      <c r="B2" s="81" t="s">
        <v>314</v>
      </c>
      <c r="C2" s="81"/>
      <c r="D2" s="81"/>
      <c r="E2" s="81"/>
      <c r="F2" s="81"/>
    </row>
    <row r="3" spans="1:24" ht="19.5" customHeight="1">
      <c r="B3" s="81" t="s">
        <v>315</v>
      </c>
      <c r="C3" s="81"/>
      <c r="D3" s="81"/>
      <c r="E3" s="81"/>
      <c r="F3" s="81"/>
    </row>
    <row r="4" spans="1:24" ht="19.5" customHeight="1">
      <c r="A4" s="239" t="s">
        <v>398</v>
      </c>
      <c r="B4" s="239"/>
      <c r="C4" s="239"/>
      <c r="D4" s="239"/>
      <c r="E4" s="239"/>
      <c r="F4" s="239"/>
      <c r="G4" s="239"/>
      <c r="H4" s="239"/>
      <c r="I4" s="239"/>
      <c r="J4" s="239"/>
      <c r="K4" s="239"/>
      <c r="L4" s="239"/>
      <c r="M4" s="239"/>
      <c r="N4" s="239"/>
      <c r="O4" s="239"/>
      <c r="P4" s="239"/>
      <c r="Q4" s="239"/>
      <c r="R4" s="239"/>
      <c r="S4" s="239"/>
      <c r="T4" s="239"/>
      <c r="U4" s="239"/>
      <c r="V4" s="239"/>
      <c r="W4" s="239"/>
      <c r="X4" s="239"/>
    </row>
    <row r="5" spans="1:24" ht="19.5" customHeight="1">
      <c r="A5" s="239"/>
      <c r="B5" s="239"/>
      <c r="C5" s="239"/>
      <c r="D5" s="239"/>
      <c r="E5" s="239"/>
      <c r="F5" s="239"/>
      <c r="G5" s="239"/>
      <c r="H5" s="239"/>
      <c r="I5" s="239"/>
      <c r="J5" s="239"/>
      <c r="K5" s="239"/>
      <c r="L5" s="239"/>
      <c r="M5" s="239"/>
      <c r="N5" s="239"/>
      <c r="O5" s="239"/>
      <c r="P5" s="239"/>
      <c r="Q5" s="239"/>
      <c r="R5" s="239"/>
      <c r="S5" s="239"/>
      <c r="T5" s="239"/>
      <c r="U5" s="239"/>
      <c r="V5" s="239"/>
      <c r="W5" s="239"/>
      <c r="X5" s="239"/>
    </row>
    <row r="6" spans="1:24" ht="19.5" customHeight="1">
      <c r="Q6" s="235" t="s">
        <v>191</v>
      </c>
      <c r="R6" s="235"/>
      <c r="S6" s="235"/>
      <c r="T6" s="235"/>
      <c r="U6" s="235"/>
      <c r="V6" s="235"/>
      <c r="W6" s="235"/>
    </row>
    <row r="7" spans="1:24" ht="19.5" customHeight="1"/>
    <row r="8" spans="1:24" ht="19.5" customHeight="1">
      <c r="C8" s="240" t="s">
        <v>190</v>
      </c>
      <c r="D8" s="240"/>
      <c r="E8" s="240"/>
      <c r="F8" s="240"/>
      <c r="G8" s="240"/>
      <c r="H8" s="240"/>
      <c r="I8" s="240"/>
      <c r="J8" s="240"/>
      <c r="K8" s="240"/>
      <c r="L8" s="240"/>
      <c r="M8" s="236"/>
      <c r="N8" s="236"/>
      <c r="O8" s="241" t="s">
        <v>189</v>
      </c>
    </row>
    <row r="9" spans="1:24" ht="19.5" customHeight="1"/>
    <row r="10" spans="1:24" ht="19.5" customHeight="1">
      <c r="C10" s="240" t="s">
        <v>188</v>
      </c>
      <c r="D10" s="240"/>
      <c r="E10" s="240"/>
      <c r="F10" s="240"/>
      <c r="G10" s="240"/>
      <c r="H10" s="240"/>
      <c r="I10" s="240"/>
      <c r="J10" s="240"/>
      <c r="K10" s="240"/>
      <c r="L10" s="240"/>
      <c r="M10" s="236"/>
      <c r="N10" s="236"/>
      <c r="O10" s="241" t="s">
        <v>189</v>
      </c>
    </row>
    <row r="11" spans="1:24" ht="19.5" customHeight="1"/>
    <row r="12" spans="1:24" ht="19.5" customHeight="1">
      <c r="C12" s="237" t="s">
        <v>181</v>
      </c>
    </row>
    <row r="13" spans="1:24" ht="19.5" customHeight="1">
      <c r="C13" s="242" t="s">
        <v>182</v>
      </c>
      <c r="D13" s="232"/>
      <c r="E13" s="232" t="s">
        <v>183</v>
      </c>
      <c r="F13" s="232"/>
      <c r="G13" s="232"/>
      <c r="H13" s="232"/>
      <c r="I13" s="232"/>
      <c r="J13" s="232" t="s">
        <v>187</v>
      </c>
      <c r="K13" s="232"/>
      <c r="L13" s="232"/>
      <c r="M13" s="232"/>
      <c r="N13" s="232"/>
      <c r="O13" s="243" t="s">
        <v>184</v>
      </c>
      <c r="P13" s="243"/>
      <c r="Q13" s="243"/>
      <c r="R13" s="243"/>
      <c r="S13" s="243" t="s">
        <v>186</v>
      </c>
      <c r="T13" s="243"/>
      <c r="U13" s="243"/>
      <c r="V13" s="243"/>
      <c r="W13" s="244"/>
    </row>
    <row r="14" spans="1:24" ht="19.5" customHeight="1">
      <c r="C14" s="242"/>
      <c r="D14" s="232"/>
      <c r="E14" s="232"/>
      <c r="F14" s="232"/>
      <c r="G14" s="232"/>
      <c r="H14" s="232"/>
      <c r="I14" s="232"/>
      <c r="J14" s="232"/>
      <c r="K14" s="232"/>
      <c r="L14" s="232"/>
      <c r="M14" s="232"/>
      <c r="N14" s="232"/>
      <c r="O14" s="243"/>
      <c r="P14" s="243"/>
      <c r="Q14" s="243"/>
      <c r="R14" s="243"/>
      <c r="S14" s="243"/>
      <c r="T14" s="243"/>
      <c r="U14" s="243"/>
      <c r="V14" s="243"/>
      <c r="W14" s="244"/>
    </row>
    <row r="15" spans="1:24" ht="19.5" customHeight="1">
      <c r="C15" s="230" t="s">
        <v>384</v>
      </c>
      <c r="D15" s="231"/>
      <c r="E15" s="232" t="str">
        <f>VLOOKUP(C15,調査票入力!$A:$FI,4,FALSE)&amp;""</f>
        <v>長崎　太郎</v>
      </c>
      <c r="F15" s="232"/>
      <c r="G15" s="232"/>
      <c r="H15" s="232"/>
      <c r="I15" s="232"/>
      <c r="J15" s="228">
        <f>IF(VLOOKUP(C15,調査票入力!$A:$FM,2,FALSE)&gt;0,VLOOKUP(C15,調査票入力!$A:$FM,2,FALSE),"")</f>
        <v>44885</v>
      </c>
      <c r="K15" s="228"/>
      <c r="L15" s="228"/>
      <c r="M15" s="228"/>
      <c r="N15" s="228"/>
      <c r="O15" s="233" t="s">
        <v>115</v>
      </c>
      <c r="P15" s="233"/>
      <c r="Q15" s="233"/>
      <c r="R15" s="233"/>
      <c r="S15" s="228" t="str">
        <f>IF(VLOOKUP(C15,調査票入力!$A:$FM,169,FALSE)&gt;0,VLOOKUP(C15,調査票入力!$A:$FM,169,FALSE),"")</f>
        <v/>
      </c>
      <c r="T15" s="228"/>
      <c r="U15" s="228"/>
      <c r="V15" s="228"/>
      <c r="W15" s="229"/>
    </row>
    <row r="16" spans="1:24" ht="19.5" customHeight="1">
      <c r="C16" s="230" t="s">
        <v>390</v>
      </c>
      <c r="D16" s="231"/>
      <c r="E16" s="232" t="str">
        <f>VLOOKUP(C16,調査票入力!$A:$FI,4,FALSE)&amp;""</f>
        <v>長崎　花子</v>
      </c>
      <c r="F16" s="232"/>
      <c r="G16" s="232"/>
      <c r="H16" s="232"/>
      <c r="I16" s="232"/>
      <c r="J16" s="228" t="str">
        <f>IF(VLOOKUP(C16,調査票入力!$A:$FM,2,FALSE)&gt;0,VLOOKUP(C16,調査票入力!$A:$FM,2,FALSE),"")</f>
        <v/>
      </c>
      <c r="K16" s="228"/>
      <c r="L16" s="228"/>
      <c r="M16" s="228"/>
      <c r="N16" s="228"/>
      <c r="O16" s="233"/>
      <c r="P16" s="233"/>
      <c r="Q16" s="233"/>
      <c r="R16" s="233"/>
      <c r="S16" s="228" t="str">
        <f>IF(VLOOKUP(C16,調査票入力!$A:$FM,169,FALSE)&gt;0,VLOOKUP(C16,調査票入力!$A:$FM,169,FALSE),"")</f>
        <v>施設入所</v>
      </c>
      <c r="T16" s="228"/>
      <c r="U16" s="228"/>
      <c r="V16" s="228"/>
      <c r="W16" s="229"/>
    </row>
    <row r="17" spans="3:23" ht="19.5" customHeight="1">
      <c r="C17" s="230">
        <v>1</v>
      </c>
      <c r="D17" s="231"/>
      <c r="E17" s="232" t="str">
        <f>VLOOKUP(C17,調査票入力!$A:$FI,4,FALSE)&amp;""</f>
        <v/>
      </c>
      <c r="F17" s="232"/>
      <c r="G17" s="232"/>
      <c r="H17" s="232"/>
      <c r="I17" s="232"/>
      <c r="J17" s="228" t="str">
        <f>IF(VLOOKUP(C17,調査票入力!$A:$FM,2,FALSE)&gt;0,VLOOKUP(C17,調査票入力!$A:$FM,2,FALSE),"")</f>
        <v/>
      </c>
      <c r="K17" s="228"/>
      <c r="L17" s="228"/>
      <c r="M17" s="228"/>
      <c r="N17" s="228"/>
      <c r="O17" s="233"/>
      <c r="P17" s="233"/>
      <c r="Q17" s="233"/>
      <c r="R17" s="233"/>
      <c r="S17" s="228" t="str">
        <f>IF(VLOOKUP(C17,調査票入力!$A:$FM,169,FALSE)&gt;0,VLOOKUP(C17,調査票入力!$A:$FM,169,FALSE),"")</f>
        <v/>
      </c>
      <c r="T17" s="228"/>
      <c r="U17" s="228"/>
      <c r="V17" s="228"/>
      <c r="W17" s="229"/>
    </row>
    <row r="18" spans="3:23" ht="19.5" customHeight="1">
      <c r="C18" s="230">
        <v>2</v>
      </c>
      <c r="D18" s="231"/>
      <c r="E18" s="232" t="str">
        <f>VLOOKUP(C18,調査票入力!$A:$FI,4,FALSE)&amp;""</f>
        <v/>
      </c>
      <c r="F18" s="232"/>
      <c r="G18" s="232"/>
      <c r="H18" s="232"/>
      <c r="I18" s="232"/>
      <c r="J18" s="228" t="str">
        <f>IF(VLOOKUP(C18,調査票入力!$A:$FM,2,FALSE)&gt;0,VLOOKUP(C18,調査票入力!$A:$FM,2,FALSE),"")</f>
        <v/>
      </c>
      <c r="K18" s="228"/>
      <c r="L18" s="228"/>
      <c r="M18" s="228"/>
      <c r="N18" s="228"/>
      <c r="O18" s="233"/>
      <c r="P18" s="233"/>
      <c r="Q18" s="233"/>
      <c r="R18" s="233"/>
      <c r="S18" s="228" t="str">
        <f>IF(VLOOKUP(C18,調査票入力!$A:$FM,169,FALSE)&gt;0,VLOOKUP(C18,調査票入力!$A:$FM,169,FALSE),"")</f>
        <v/>
      </c>
      <c r="T18" s="228"/>
      <c r="U18" s="228"/>
      <c r="V18" s="228"/>
      <c r="W18" s="229"/>
    </row>
    <row r="19" spans="3:23" ht="19.5" customHeight="1">
      <c r="C19" s="230">
        <v>3</v>
      </c>
      <c r="D19" s="231"/>
      <c r="E19" s="232" t="str">
        <f>VLOOKUP(C19,調査票入力!$A:$FI,4,FALSE)&amp;""</f>
        <v/>
      </c>
      <c r="F19" s="232"/>
      <c r="G19" s="232"/>
      <c r="H19" s="232"/>
      <c r="I19" s="232"/>
      <c r="J19" s="228" t="str">
        <f>IF(VLOOKUP(C19,調査票入力!$A:$FM,2,FALSE)&gt;0,VLOOKUP(C19,調査票入力!$A:$FM,2,FALSE),"")</f>
        <v/>
      </c>
      <c r="K19" s="228"/>
      <c r="L19" s="228"/>
      <c r="M19" s="228"/>
      <c r="N19" s="228"/>
      <c r="O19" s="233"/>
      <c r="P19" s="233"/>
      <c r="Q19" s="233"/>
      <c r="R19" s="233"/>
      <c r="S19" s="228" t="str">
        <f>IF(VLOOKUP(C19,調査票入力!$A:$FM,169,FALSE)&gt;0,VLOOKUP(C19,調査票入力!$A:$FM,169,FALSE),"")</f>
        <v/>
      </c>
      <c r="T19" s="228"/>
      <c r="U19" s="228"/>
      <c r="V19" s="228"/>
      <c r="W19" s="229"/>
    </row>
    <row r="20" spans="3:23" ht="19.5" customHeight="1">
      <c r="C20" s="230">
        <v>4</v>
      </c>
      <c r="D20" s="231"/>
      <c r="E20" s="232" t="str">
        <f>VLOOKUP(C20,調査票入力!$A:$FI,4,FALSE)&amp;""</f>
        <v/>
      </c>
      <c r="F20" s="232"/>
      <c r="G20" s="232"/>
      <c r="H20" s="232"/>
      <c r="I20" s="232"/>
      <c r="J20" s="228" t="str">
        <f>IF(VLOOKUP(C20,調査票入力!$A:$FM,2,FALSE)&gt;0,VLOOKUP(C20,調査票入力!$A:$FM,2,FALSE),"")</f>
        <v/>
      </c>
      <c r="K20" s="228"/>
      <c r="L20" s="228"/>
      <c r="M20" s="228"/>
      <c r="N20" s="228"/>
      <c r="O20" s="233"/>
      <c r="P20" s="233"/>
      <c r="Q20" s="233"/>
      <c r="R20" s="233"/>
      <c r="S20" s="228" t="str">
        <f>IF(VLOOKUP(C20,調査票入力!$A:$FM,169,FALSE)&gt;0,VLOOKUP(C20,調査票入力!$A:$FM,169,FALSE),"")</f>
        <v/>
      </c>
      <c r="T20" s="228"/>
      <c r="U20" s="228"/>
      <c r="V20" s="228"/>
      <c r="W20" s="229"/>
    </row>
    <row r="21" spans="3:23" ht="19.5" customHeight="1">
      <c r="C21" s="230">
        <v>5</v>
      </c>
      <c r="D21" s="231"/>
      <c r="E21" s="232" t="str">
        <f>VLOOKUP(C21,調査票入力!$A:$FI,4,FALSE)&amp;""</f>
        <v/>
      </c>
      <c r="F21" s="232"/>
      <c r="G21" s="232"/>
      <c r="H21" s="232"/>
      <c r="I21" s="232"/>
      <c r="J21" s="228" t="str">
        <f>IF(VLOOKUP(C21,調査票入力!$A:$FM,2,FALSE)&gt;0,VLOOKUP(C21,調査票入力!$A:$FM,2,FALSE),"")</f>
        <v/>
      </c>
      <c r="K21" s="228"/>
      <c r="L21" s="228"/>
      <c r="M21" s="228"/>
      <c r="N21" s="228"/>
      <c r="O21" s="233"/>
      <c r="P21" s="233"/>
      <c r="Q21" s="233"/>
      <c r="R21" s="233"/>
      <c r="S21" s="228" t="str">
        <f>IF(VLOOKUP(C21,調査票入力!$A:$FM,169,FALSE)&gt;0,VLOOKUP(C21,調査票入力!$A:$FM,169,FALSE),"")</f>
        <v/>
      </c>
      <c r="T21" s="228"/>
      <c r="U21" s="228"/>
      <c r="V21" s="228"/>
      <c r="W21" s="229"/>
    </row>
    <row r="22" spans="3:23" ht="19.5" customHeight="1">
      <c r="C22" s="230">
        <v>6</v>
      </c>
      <c r="D22" s="231"/>
      <c r="E22" s="232" t="str">
        <f>VLOOKUP(C22,調査票入力!$A:$FI,4,FALSE)&amp;""</f>
        <v/>
      </c>
      <c r="F22" s="232"/>
      <c r="G22" s="232"/>
      <c r="H22" s="232"/>
      <c r="I22" s="232"/>
      <c r="J22" s="228" t="str">
        <f>IF(VLOOKUP(C22,調査票入力!$A:$FM,2,FALSE)&gt;0,VLOOKUP(C22,調査票入力!$A:$FM,2,FALSE),"")</f>
        <v/>
      </c>
      <c r="K22" s="228"/>
      <c r="L22" s="228"/>
      <c r="M22" s="228"/>
      <c r="N22" s="228"/>
      <c r="O22" s="233"/>
      <c r="P22" s="233"/>
      <c r="Q22" s="233"/>
      <c r="R22" s="233"/>
      <c r="S22" s="228" t="str">
        <f>IF(VLOOKUP(C22,調査票入力!$A:$FM,169,FALSE)&gt;0,VLOOKUP(C22,調査票入力!$A:$FM,169,FALSE),"")</f>
        <v/>
      </c>
      <c r="T22" s="228"/>
      <c r="U22" s="228"/>
      <c r="V22" s="228"/>
      <c r="W22" s="229"/>
    </row>
    <row r="23" spans="3:23" ht="19.5" customHeight="1">
      <c r="C23" s="230">
        <v>7</v>
      </c>
      <c r="D23" s="231"/>
      <c r="E23" s="232" t="str">
        <f>VLOOKUP(C23,調査票入力!$A:$FI,4,FALSE)&amp;""</f>
        <v/>
      </c>
      <c r="F23" s="232"/>
      <c r="G23" s="232"/>
      <c r="H23" s="232"/>
      <c r="I23" s="232"/>
      <c r="J23" s="228" t="str">
        <f>IF(VLOOKUP(C23,調査票入力!$A:$FM,2,FALSE)&gt;0,VLOOKUP(C23,調査票入力!$A:$FM,2,FALSE),"")</f>
        <v/>
      </c>
      <c r="K23" s="228"/>
      <c r="L23" s="228"/>
      <c r="M23" s="228"/>
      <c r="N23" s="228"/>
      <c r="O23" s="233"/>
      <c r="P23" s="233"/>
      <c r="Q23" s="233"/>
      <c r="R23" s="233"/>
      <c r="S23" s="228" t="str">
        <f>IF(VLOOKUP(C23,調査票入力!$A:$FM,169,FALSE)&gt;0,VLOOKUP(C23,調査票入力!$A:$FM,169,FALSE),"")</f>
        <v/>
      </c>
      <c r="T23" s="228"/>
      <c r="U23" s="228"/>
      <c r="V23" s="228"/>
      <c r="W23" s="229"/>
    </row>
    <row r="24" spans="3:23" ht="19.5" customHeight="1">
      <c r="C24" s="230">
        <v>8</v>
      </c>
      <c r="D24" s="231"/>
      <c r="E24" s="232" t="str">
        <f>VLOOKUP(C24,調査票入力!$A:$FI,4,FALSE)&amp;""</f>
        <v/>
      </c>
      <c r="F24" s="232"/>
      <c r="G24" s="232"/>
      <c r="H24" s="232"/>
      <c r="I24" s="232"/>
      <c r="J24" s="228" t="str">
        <f>IF(VLOOKUP(C24,調査票入力!$A:$FM,2,FALSE)&gt;0,VLOOKUP(C24,調査票入力!$A:$FM,2,FALSE),"")</f>
        <v/>
      </c>
      <c r="K24" s="228"/>
      <c r="L24" s="228"/>
      <c r="M24" s="228"/>
      <c r="N24" s="228"/>
      <c r="O24" s="233"/>
      <c r="P24" s="233"/>
      <c r="Q24" s="233"/>
      <c r="R24" s="233"/>
      <c r="S24" s="228" t="str">
        <f>IF(VLOOKUP(C24,調査票入力!$A:$FM,169,FALSE)&gt;0,VLOOKUP(C24,調査票入力!$A:$FM,169,FALSE),"")</f>
        <v/>
      </c>
      <c r="T24" s="228"/>
      <c r="U24" s="228"/>
      <c r="V24" s="228"/>
      <c r="W24" s="229"/>
    </row>
    <row r="25" spans="3:23" ht="19.5" customHeight="1">
      <c r="C25" s="230">
        <v>9</v>
      </c>
      <c r="D25" s="231"/>
      <c r="E25" s="232" t="str">
        <f>VLOOKUP(C25,調査票入力!$A:$FI,4,FALSE)&amp;""</f>
        <v/>
      </c>
      <c r="F25" s="232"/>
      <c r="G25" s="232"/>
      <c r="H25" s="232"/>
      <c r="I25" s="232"/>
      <c r="J25" s="228" t="str">
        <f>IF(VLOOKUP(C25,調査票入力!$A:$FM,2,FALSE)&gt;0,VLOOKUP(C25,調査票入力!$A:$FM,2,FALSE),"")</f>
        <v/>
      </c>
      <c r="K25" s="228"/>
      <c r="L25" s="228"/>
      <c r="M25" s="228"/>
      <c r="N25" s="228"/>
      <c r="O25" s="233"/>
      <c r="P25" s="233"/>
      <c r="Q25" s="233"/>
      <c r="R25" s="233"/>
      <c r="S25" s="228" t="str">
        <f>IF(VLOOKUP(C25,調査票入力!$A:$FM,169,FALSE)&gt;0,VLOOKUP(C25,調査票入力!$A:$FM,169,FALSE),"")</f>
        <v/>
      </c>
      <c r="T25" s="228"/>
      <c r="U25" s="228"/>
      <c r="V25" s="228"/>
      <c r="W25" s="229"/>
    </row>
    <row r="26" spans="3:23" ht="19.5" customHeight="1">
      <c r="C26" s="230">
        <v>10</v>
      </c>
      <c r="D26" s="231"/>
      <c r="E26" s="232" t="str">
        <f>VLOOKUP(C26,調査票入力!$A:$FI,4,FALSE)&amp;""</f>
        <v/>
      </c>
      <c r="F26" s="232"/>
      <c r="G26" s="232"/>
      <c r="H26" s="232"/>
      <c r="I26" s="232"/>
      <c r="J26" s="228" t="str">
        <f>IF(VLOOKUP(C26,調査票入力!$A:$FM,2,FALSE)&gt;0,VLOOKUP(C26,調査票入力!$A:$FM,2,FALSE),"")</f>
        <v/>
      </c>
      <c r="K26" s="228"/>
      <c r="L26" s="228"/>
      <c r="M26" s="228"/>
      <c r="N26" s="228"/>
      <c r="O26" s="233"/>
      <c r="P26" s="233"/>
      <c r="Q26" s="233"/>
      <c r="R26" s="233"/>
      <c r="S26" s="228" t="str">
        <f>IF(VLOOKUP(C26,調査票入力!$A:$FM,169,FALSE)&gt;0,VLOOKUP(C26,調査票入力!$A:$FM,169,FALSE),"")</f>
        <v/>
      </c>
      <c r="T26" s="228"/>
      <c r="U26" s="228"/>
      <c r="V26" s="228"/>
      <c r="W26" s="229"/>
    </row>
    <row r="27" spans="3:23" ht="19.5" customHeight="1">
      <c r="C27" s="230">
        <v>11</v>
      </c>
      <c r="D27" s="231"/>
      <c r="E27" s="232" t="str">
        <f>VLOOKUP(C27,調査票入力!$A:$FI,4,FALSE)&amp;""</f>
        <v/>
      </c>
      <c r="F27" s="232"/>
      <c r="G27" s="232"/>
      <c r="H27" s="232"/>
      <c r="I27" s="232"/>
      <c r="J27" s="228" t="str">
        <f>IF(VLOOKUP(C27,調査票入力!$A:$FM,2,FALSE)&gt;0,VLOOKUP(C27,調査票入力!$A:$FM,2,FALSE),"")</f>
        <v/>
      </c>
      <c r="K27" s="228"/>
      <c r="L27" s="228"/>
      <c r="M27" s="228"/>
      <c r="N27" s="228"/>
      <c r="O27" s="233"/>
      <c r="P27" s="233"/>
      <c r="Q27" s="233"/>
      <c r="R27" s="233"/>
      <c r="S27" s="228" t="str">
        <f>IF(VLOOKUP(C27,調査票入力!$A:$FM,169,FALSE)&gt;0,VLOOKUP(C27,調査票入力!$A:$FM,169,FALSE),"")</f>
        <v/>
      </c>
      <c r="T27" s="228"/>
      <c r="U27" s="228"/>
      <c r="V27" s="228"/>
      <c r="W27" s="229"/>
    </row>
    <row r="28" spans="3:23" ht="19.5" customHeight="1">
      <c r="C28" s="230">
        <v>12</v>
      </c>
      <c r="D28" s="231"/>
      <c r="E28" s="232" t="str">
        <f>VLOOKUP(C28,調査票入力!$A:$FI,4,FALSE)&amp;""</f>
        <v/>
      </c>
      <c r="F28" s="232"/>
      <c r="G28" s="232"/>
      <c r="H28" s="232"/>
      <c r="I28" s="232"/>
      <c r="J28" s="228" t="str">
        <f>IF(VLOOKUP(C28,調査票入力!$A:$FM,2,FALSE)&gt;0,VLOOKUP(C28,調査票入力!$A:$FM,2,FALSE),"")</f>
        <v/>
      </c>
      <c r="K28" s="228"/>
      <c r="L28" s="228"/>
      <c r="M28" s="228"/>
      <c r="N28" s="228"/>
      <c r="O28" s="233"/>
      <c r="P28" s="233"/>
      <c r="Q28" s="233"/>
      <c r="R28" s="233"/>
      <c r="S28" s="228" t="str">
        <f>IF(VLOOKUP(C28,調査票入力!$A:$FM,169,FALSE)&gt;0,VLOOKUP(C28,調査票入力!$A:$FM,169,FALSE),"")</f>
        <v/>
      </c>
      <c r="T28" s="228"/>
      <c r="U28" s="228"/>
      <c r="V28" s="228"/>
      <c r="W28" s="229"/>
    </row>
    <row r="29" spans="3:23" ht="19.5" customHeight="1">
      <c r="C29" s="230">
        <v>13</v>
      </c>
      <c r="D29" s="231"/>
      <c r="E29" s="232" t="str">
        <f>VLOOKUP(C29,調査票入力!$A:$FI,4,FALSE)&amp;""</f>
        <v/>
      </c>
      <c r="F29" s="232"/>
      <c r="G29" s="232"/>
      <c r="H29" s="232"/>
      <c r="I29" s="232"/>
      <c r="J29" s="228" t="str">
        <f>IF(VLOOKUP(C29,調査票入力!$A:$FM,2,FALSE)&gt;0,VLOOKUP(C29,調査票入力!$A:$FM,2,FALSE),"")</f>
        <v/>
      </c>
      <c r="K29" s="228"/>
      <c r="L29" s="228"/>
      <c r="M29" s="228"/>
      <c r="N29" s="228"/>
      <c r="O29" s="233"/>
      <c r="P29" s="233"/>
      <c r="Q29" s="233"/>
      <c r="R29" s="233"/>
      <c r="S29" s="228" t="str">
        <f>IF(VLOOKUP(C29,調査票入力!$A:$FM,169,FALSE)&gt;0,VLOOKUP(C29,調査票入力!$A:$FM,169,FALSE),"")</f>
        <v/>
      </c>
      <c r="T29" s="228"/>
      <c r="U29" s="228"/>
      <c r="V29" s="228"/>
      <c r="W29" s="229"/>
    </row>
    <row r="30" spans="3:23" ht="19.5" customHeight="1">
      <c r="C30" s="230">
        <v>14</v>
      </c>
      <c r="D30" s="231"/>
      <c r="E30" s="232" t="str">
        <f>VLOOKUP(C30,調査票入力!$A:$FI,4,FALSE)&amp;""</f>
        <v/>
      </c>
      <c r="F30" s="232"/>
      <c r="G30" s="232"/>
      <c r="H30" s="232"/>
      <c r="I30" s="232"/>
      <c r="J30" s="228" t="str">
        <f>IF(VLOOKUP(C30,調査票入力!$A:$FM,2,FALSE)&gt;0,VLOOKUP(C30,調査票入力!$A:$FM,2,FALSE),"")</f>
        <v/>
      </c>
      <c r="K30" s="228"/>
      <c r="L30" s="228"/>
      <c r="M30" s="228"/>
      <c r="N30" s="228"/>
      <c r="O30" s="233"/>
      <c r="P30" s="233"/>
      <c r="Q30" s="233"/>
      <c r="R30" s="233"/>
      <c r="S30" s="228" t="str">
        <f>IF(VLOOKUP(C30,調査票入力!$A:$FM,169,FALSE)&gt;0,VLOOKUP(C30,調査票入力!$A:$FM,169,FALSE),"")</f>
        <v/>
      </c>
      <c r="T30" s="228"/>
      <c r="U30" s="228"/>
      <c r="V30" s="228"/>
      <c r="W30" s="229"/>
    </row>
    <row r="31" spans="3:23" ht="19.5" customHeight="1">
      <c r="C31" s="230">
        <v>15</v>
      </c>
      <c r="D31" s="231"/>
      <c r="E31" s="232" t="str">
        <f>VLOOKUP(C31,調査票入力!$A:$FI,4,FALSE)&amp;""</f>
        <v/>
      </c>
      <c r="F31" s="232"/>
      <c r="G31" s="232"/>
      <c r="H31" s="232"/>
      <c r="I31" s="232"/>
      <c r="J31" s="228" t="str">
        <f>IF(VLOOKUP(C31,調査票入力!$A:$FM,2,FALSE)&gt;0,VLOOKUP(C31,調査票入力!$A:$FM,2,FALSE),"")</f>
        <v/>
      </c>
      <c r="K31" s="228"/>
      <c r="L31" s="228"/>
      <c r="M31" s="228"/>
      <c r="N31" s="228"/>
      <c r="O31" s="233"/>
      <c r="P31" s="233"/>
      <c r="Q31" s="233"/>
      <c r="R31" s="233"/>
      <c r="S31" s="228" t="str">
        <f>IF(VLOOKUP(C31,調査票入力!$A:$FM,169,FALSE)&gt;0,VLOOKUP(C31,調査票入力!$A:$FM,169,FALSE),"")</f>
        <v/>
      </c>
      <c r="T31" s="228"/>
      <c r="U31" s="228"/>
      <c r="V31" s="228"/>
      <c r="W31" s="229"/>
    </row>
    <row r="32" spans="3:23" ht="19.5" customHeight="1">
      <c r="C32" s="230">
        <v>16</v>
      </c>
      <c r="D32" s="231"/>
      <c r="E32" s="232" t="str">
        <f>VLOOKUP(C32,調査票入力!$A:$FI,4,FALSE)&amp;""</f>
        <v/>
      </c>
      <c r="F32" s="232"/>
      <c r="G32" s="232"/>
      <c r="H32" s="232"/>
      <c r="I32" s="232"/>
      <c r="J32" s="228" t="str">
        <f>IF(VLOOKUP(C32,調査票入力!$A:$FM,2,FALSE)&gt;0,VLOOKUP(C32,調査票入力!$A:$FM,2,FALSE),"")</f>
        <v/>
      </c>
      <c r="K32" s="228"/>
      <c r="L32" s="228"/>
      <c r="M32" s="228"/>
      <c r="N32" s="228"/>
      <c r="O32" s="233"/>
      <c r="P32" s="233"/>
      <c r="Q32" s="233"/>
      <c r="R32" s="233"/>
      <c r="S32" s="228" t="str">
        <f>IF(VLOOKUP(C32,調査票入力!$A:$FM,169,FALSE)&gt;0,VLOOKUP(C32,調査票入力!$A:$FM,169,FALSE),"")</f>
        <v/>
      </c>
      <c r="T32" s="228"/>
      <c r="U32" s="228"/>
      <c r="V32" s="228"/>
      <c r="W32" s="229"/>
    </row>
    <row r="33" spans="3:24" ht="19.5" customHeight="1">
      <c r="C33" s="230">
        <v>17</v>
      </c>
      <c r="D33" s="231"/>
      <c r="E33" s="232" t="str">
        <f>VLOOKUP(C33,調査票入力!$A:$FI,4,FALSE)&amp;""</f>
        <v/>
      </c>
      <c r="F33" s="232"/>
      <c r="G33" s="232"/>
      <c r="H33" s="232"/>
      <c r="I33" s="232"/>
      <c r="J33" s="228" t="str">
        <f>IF(VLOOKUP(C33,調査票入力!$A:$FM,2,FALSE)&gt;0,VLOOKUP(C33,調査票入力!$A:$FM,2,FALSE),"")</f>
        <v/>
      </c>
      <c r="K33" s="228"/>
      <c r="L33" s="228"/>
      <c r="M33" s="228"/>
      <c r="N33" s="228"/>
      <c r="O33" s="233"/>
      <c r="P33" s="233"/>
      <c r="Q33" s="233"/>
      <c r="R33" s="233"/>
      <c r="S33" s="228" t="str">
        <f>IF(VLOOKUP(C33,調査票入力!$A:$FM,169,FALSE)&gt;0,VLOOKUP(C33,調査票入力!$A:$FM,169,FALSE),"")</f>
        <v/>
      </c>
      <c r="T33" s="228"/>
      <c r="U33" s="228"/>
      <c r="V33" s="228"/>
      <c r="W33" s="229"/>
    </row>
    <row r="34" spans="3:24" ht="19.5" customHeight="1">
      <c r="C34" s="230">
        <v>18</v>
      </c>
      <c r="D34" s="231"/>
      <c r="E34" s="232" t="str">
        <f>VLOOKUP(C34,調査票入力!$A:$FI,4,FALSE)&amp;""</f>
        <v/>
      </c>
      <c r="F34" s="232"/>
      <c r="G34" s="232"/>
      <c r="H34" s="232"/>
      <c r="I34" s="232"/>
      <c r="J34" s="228" t="str">
        <f>IF(VLOOKUP(C34,調査票入力!$A:$FM,2,FALSE)&gt;0,VLOOKUP(C34,調査票入力!$A:$FM,2,FALSE),"")</f>
        <v/>
      </c>
      <c r="K34" s="228"/>
      <c r="L34" s="228"/>
      <c r="M34" s="228"/>
      <c r="N34" s="228"/>
      <c r="O34" s="233"/>
      <c r="P34" s="233"/>
      <c r="Q34" s="233"/>
      <c r="R34" s="233"/>
      <c r="S34" s="228" t="str">
        <f>IF(VLOOKUP(C34,調査票入力!$A:$FM,169,FALSE)&gt;0,VLOOKUP(C34,調査票入力!$A:$FM,169,FALSE),"")</f>
        <v/>
      </c>
      <c r="T34" s="228"/>
      <c r="U34" s="228"/>
      <c r="V34" s="228"/>
      <c r="W34" s="229"/>
    </row>
    <row r="35" spans="3:24" ht="19.5" customHeight="1">
      <c r="C35" s="230">
        <v>19</v>
      </c>
      <c r="D35" s="231"/>
      <c r="E35" s="232" t="str">
        <f>VLOOKUP(C35,調査票入力!$A:$FI,4,FALSE)&amp;""</f>
        <v/>
      </c>
      <c r="F35" s="232"/>
      <c r="G35" s="232"/>
      <c r="H35" s="232"/>
      <c r="I35" s="232"/>
      <c r="J35" s="228" t="str">
        <f>IF(VLOOKUP(C35,調査票入力!$A:$FM,2,FALSE)&gt;0,VLOOKUP(C35,調査票入力!$A:$FM,2,FALSE),"")</f>
        <v/>
      </c>
      <c r="K35" s="228"/>
      <c r="L35" s="228"/>
      <c r="M35" s="228"/>
      <c r="N35" s="228"/>
      <c r="O35" s="233"/>
      <c r="P35" s="233"/>
      <c r="Q35" s="233"/>
      <c r="R35" s="233"/>
      <c r="S35" s="228" t="str">
        <f>IF(VLOOKUP(C35,調査票入力!$A:$FM,169,FALSE)&gt;0,VLOOKUP(C35,調査票入力!$A:$FM,169,FALSE),"")</f>
        <v/>
      </c>
      <c r="T35" s="228"/>
      <c r="U35" s="228"/>
      <c r="V35" s="228"/>
      <c r="W35" s="229"/>
    </row>
    <row r="36" spans="3:24" ht="19.5" customHeight="1">
      <c r="C36" s="230">
        <v>20</v>
      </c>
      <c r="D36" s="231"/>
      <c r="E36" s="232" t="str">
        <f>VLOOKUP(C36,調査票入力!$A:$FI,4,FALSE)&amp;""</f>
        <v/>
      </c>
      <c r="F36" s="232"/>
      <c r="G36" s="232"/>
      <c r="H36" s="232"/>
      <c r="I36" s="232"/>
      <c r="J36" s="228" t="str">
        <f>IF(VLOOKUP(C36,調査票入力!$A:$FM,2,FALSE)&gt;0,VLOOKUP(C36,調査票入力!$A:$FM,2,FALSE),"")</f>
        <v/>
      </c>
      <c r="K36" s="228"/>
      <c r="L36" s="228"/>
      <c r="M36" s="228"/>
      <c r="N36" s="228"/>
      <c r="O36" s="233"/>
      <c r="P36" s="233"/>
      <c r="Q36" s="233"/>
      <c r="R36" s="233"/>
      <c r="S36" s="228" t="str">
        <f>IF(VLOOKUP(C36,調査票入力!$A:$FM,169,FALSE)&gt;0,VLOOKUP(C36,調査票入力!$A:$FM,169,FALSE),"")</f>
        <v/>
      </c>
      <c r="T36" s="228"/>
      <c r="U36" s="228"/>
      <c r="V36" s="228"/>
      <c r="W36" s="229"/>
    </row>
    <row r="37" spans="3:24" ht="19.5" customHeight="1">
      <c r="C37" s="237" t="s">
        <v>185</v>
      </c>
    </row>
    <row r="38" spans="3:24" ht="19.5" customHeight="1">
      <c r="D38" s="237" t="s">
        <v>364</v>
      </c>
    </row>
    <row r="39" spans="3:24" ht="19.5" customHeight="1"/>
    <row r="40" spans="3:24" ht="19.5" customHeight="1">
      <c r="D40" s="234"/>
      <c r="E40" s="234"/>
      <c r="F40" s="234"/>
      <c r="G40" s="234"/>
      <c r="H40" s="234"/>
      <c r="I40" s="234"/>
      <c r="J40" s="234"/>
      <c r="K40" s="234"/>
      <c r="L40" s="234"/>
      <c r="M40" s="234"/>
      <c r="N40" s="234"/>
      <c r="O40" s="234"/>
      <c r="P40" s="234"/>
      <c r="Q40" s="234"/>
    </row>
    <row r="41" spans="3:24" ht="19.5" customHeight="1">
      <c r="X41" s="237" t="s">
        <v>363</v>
      </c>
    </row>
    <row r="42" spans="3:24" ht="19.5" customHeight="1"/>
    <row r="43" spans="3:24" ht="19.5" customHeight="1"/>
    <row r="44" spans="3:24" ht="19.5" customHeight="1"/>
    <row r="45" spans="3:24" ht="19.5" customHeight="1"/>
    <row r="46" spans="3:24" ht="19.5" customHeight="1">
      <c r="X46" s="245"/>
    </row>
    <row r="47" spans="3:24" ht="19.5" customHeight="1"/>
    <row r="48" spans="3:24" ht="19.5" customHeight="1"/>
    <row r="49" ht="19.5" customHeight="1"/>
    <row r="50" ht="19.5" customHeight="1"/>
    <row r="51" ht="19.5" customHeight="1"/>
    <row r="52" ht="19.5" customHeight="1"/>
    <row r="53" ht="19.5" customHeight="1"/>
    <row r="54" ht="19.5" customHeight="1"/>
    <row r="55" ht="19.5" customHeight="1"/>
    <row r="56" ht="19.5" customHeight="1"/>
  </sheetData>
  <sheetProtection sheet="1" scenarios="1" insertRows="0"/>
  <protectedRanges>
    <protectedRange sqref="B2:F2 B3:F3 Q6 M8 M10 O15:R36 D40" name="入力範囲"/>
  </protectedRanges>
  <mergeCells count="122">
    <mergeCell ref="C36:D36"/>
    <mergeCell ref="E36:I36"/>
    <mergeCell ref="J36:N36"/>
    <mergeCell ref="O36:R36"/>
    <mergeCell ref="S36:W36"/>
    <mergeCell ref="C34:D34"/>
    <mergeCell ref="E34:I34"/>
    <mergeCell ref="J34:N34"/>
    <mergeCell ref="O34:R34"/>
    <mergeCell ref="S34:W34"/>
    <mergeCell ref="S35:W35"/>
    <mergeCell ref="C33:D33"/>
    <mergeCell ref="E33:I33"/>
    <mergeCell ref="J33:N33"/>
    <mergeCell ref="O33:R33"/>
    <mergeCell ref="S33:W33"/>
    <mergeCell ref="C32:D32"/>
    <mergeCell ref="E32:I32"/>
    <mergeCell ref="J32:N32"/>
    <mergeCell ref="O32:R32"/>
    <mergeCell ref="S32:W32"/>
    <mergeCell ref="C31:D31"/>
    <mergeCell ref="E31:I31"/>
    <mergeCell ref="J31:N31"/>
    <mergeCell ref="O31:R31"/>
    <mergeCell ref="S31:W31"/>
    <mergeCell ref="C30:D30"/>
    <mergeCell ref="E30:I30"/>
    <mergeCell ref="J30:N30"/>
    <mergeCell ref="O30:R30"/>
    <mergeCell ref="S30:W30"/>
    <mergeCell ref="C29:D29"/>
    <mergeCell ref="E29:I29"/>
    <mergeCell ref="J29:N29"/>
    <mergeCell ref="O29:R29"/>
    <mergeCell ref="S29:W29"/>
    <mergeCell ref="C28:D28"/>
    <mergeCell ref="E28:I28"/>
    <mergeCell ref="J28:N28"/>
    <mergeCell ref="O28:R28"/>
    <mergeCell ref="S28:W28"/>
    <mergeCell ref="S22:W22"/>
    <mergeCell ref="J17:N17"/>
    <mergeCell ref="S24:W24"/>
    <mergeCell ref="M10:N10"/>
    <mergeCell ref="S15:W15"/>
    <mergeCell ref="S16:W16"/>
    <mergeCell ref="C27:D27"/>
    <mergeCell ref="E27:I27"/>
    <mergeCell ref="J27:N27"/>
    <mergeCell ref="O27:R27"/>
    <mergeCell ref="S27:W27"/>
    <mergeCell ref="C26:D26"/>
    <mergeCell ref="E26:I26"/>
    <mergeCell ref="J26:N26"/>
    <mergeCell ref="O26:R26"/>
    <mergeCell ref="S26:W26"/>
    <mergeCell ref="Q6:W6"/>
    <mergeCell ref="M8:N8"/>
    <mergeCell ref="C8:L8"/>
    <mergeCell ref="C10:L10"/>
    <mergeCell ref="S21:W21"/>
    <mergeCell ref="E20:I20"/>
    <mergeCell ref="E19:I19"/>
    <mergeCell ref="E18:I18"/>
    <mergeCell ref="E15:I15"/>
    <mergeCell ref="C21:D21"/>
    <mergeCell ref="E21:I21"/>
    <mergeCell ref="C15:D15"/>
    <mergeCell ref="C16:D16"/>
    <mergeCell ref="C17:D17"/>
    <mergeCell ref="C18:D18"/>
    <mergeCell ref="C19:D19"/>
    <mergeCell ref="J18:N18"/>
    <mergeCell ref="S18:W18"/>
    <mergeCell ref="S19:W19"/>
    <mergeCell ref="D40:Q40"/>
    <mergeCell ref="C22:D22"/>
    <mergeCell ref="C20:D20"/>
    <mergeCell ref="J16:N16"/>
    <mergeCell ref="J15:N15"/>
    <mergeCell ref="O15:R15"/>
    <mergeCell ref="O16:R16"/>
    <mergeCell ref="O17:R17"/>
    <mergeCell ref="O18:R18"/>
    <mergeCell ref="J19:N19"/>
    <mergeCell ref="O20:R20"/>
    <mergeCell ref="O21:R21"/>
    <mergeCell ref="J20:N20"/>
    <mergeCell ref="C25:D25"/>
    <mergeCell ref="E25:I25"/>
    <mergeCell ref="J25:N25"/>
    <mergeCell ref="O25:R25"/>
    <mergeCell ref="C35:D35"/>
    <mergeCell ref="E35:I35"/>
    <mergeCell ref="J35:N35"/>
    <mergeCell ref="O35:R35"/>
    <mergeCell ref="S25:W25"/>
    <mergeCell ref="A4:X5"/>
    <mergeCell ref="J24:N24"/>
    <mergeCell ref="J23:N23"/>
    <mergeCell ref="J22:N22"/>
    <mergeCell ref="J21:N21"/>
    <mergeCell ref="S23:W23"/>
    <mergeCell ref="C13:D14"/>
    <mergeCell ref="O13:R14"/>
    <mergeCell ref="S13:W14"/>
    <mergeCell ref="J13:N14"/>
    <mergeCell ref="E13:I14"/>
    <mergeCell ref="C23:D23"/>
    <mergeCell ref="C24:D24"/>
    <mergeCell ref="E24:I24"/>
    <mergeCell ref="E23:I23"/>
    <mergeCell ref="E22:I22"/>
    <mergeCell ref="E17:I17"/>
    <mergeCell ref="E16:I16"/>
    <mergeCell ref="O22:R22"/>
    <mergeCell ref="S20:W20"/>
    <mergeCell ref="O19:R19"/>
    <mergeCell ref="O23:R23"/>
    <mergeCell ref="O24:R24"/>
    <mergeCell ref="S17:W17"/>
  </mergeCells>
  <phoneticPr fontId="3"/>
  <dataValidations count="2">
    <dataValidation type="list" allowBlank="1" showInputMessage="1" showErrorMessage="1" sqref="D40:Q40">
      <formula1>"高齢者すこやか支援課,東総合事務所,南総合事務所,北総合事務所"</formula1>
    </dataValidation>
    <dataValidation type="list" allowBlank="1" showInputMessage="1" showErrorMessage="1" sqref="O15:R36">
      <formula1>"あり,なし"</formula1>
    </dataValidation>
  </dataValidations>
  <printOptions horizontalCentered="1"/>
  <pageMargins left="0.31496062992125984" right="0.31496062992125984" top="0.35433070866141736" bottom="0.35433070866141736" header="0.11811023622047245" footer="0.11811023622047245"/>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調査票入力</vt:lpstr>
      <vt:lpstr>安心カード（急変時・災害時対応版）</vt:lpstr>
      <vt:lpstr>作成支援報告書</vt:lpstr>
      <vt:lpstr>'安心カード（急変時・災害時対応版）'!Print_Area</vt:lpstr>
      <vt:lpstr>作成支援報告書!Print_Area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2022-10-27T06:49:20Z</dcterms:created>
  <dcterms:modified xsi:type="dcterms:W3CDTF">2022-11-09T05:26:43Z</dcterms:modified>
</cp:coreProperties>
</file>